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9435" windowHeight="5475" tabRatio="716" activeTab="5"/>
  </bookViews>
  <sheets>
    <sheet name="Receipts" sheetId="3" r:id="rId1"/>
    <sheet name="Payments" sheetId="2" r:id="rId2"/>
    <sheet name="Interest &amp; transfers" sheetId="4" r:id="rId3"/>
    <sheet name="Reconciliation" sheetId="5" r:id="rId4"/>
    <sheet name="Fixed Assets" sheetId="8" r:id="rId5"/>
    <sheet name="Annual Return" sheetId="7" r:id="rId6"/>
  </sheets>
  <definedNames>
    <definedName name="ACwvu.entry." localSheetId="1" hidden="1">Payments!$H:$H</definedName>
    <definedName name="ACwvu.print." localSheetId="1" hidden="1">Payments!$A$2</definedName>
    <definedName name="_xlnm.Print_Area" localSheetId="1">Payments!$A$1:$T$100</definedName>
    <definedName name="_xlnm.Print_Area" localSheetId="3">Reconciliation!$A$1:$F$50</definedName>
    <definedName name="Rwvu.entry." localSheetId="1" hidden="1">Payments!$F:$F,Payments!$H:$H</definedName>
    <definedName name="Swvu.entry." localSheetId="1" hidden="1">Payments!$H:$H</definedName>
    <definedName name="Swvu.print." localSheetId="1" hidden="1">Payments!$A$2</definedName>
    <definedName name="wvu.entry." localSheetId="1" hidden="1">{TRUE,TRUE,-1.25,-15.5,604.5,366.75,FALSE,TRUE,TRUE,TRUE,0,1,4,1,6,3,5,4,TRUE,TRUE,3,TRUE,1,TRUE,100,"Swvu.entry.","ACwvu.entry.",#N/A,FALSE,FALSE,0.748031496062992,0.748031496062992,0.984251968503937,0.984251968503937,2,"&amp;CAccounts for Neil Chance - Blending Plant Consultancy","&amp;L&amp;F&amp;CPage &amp;P&amp;R&amp;D",TRUE,FALSE,FALSE,TRUE,1,#N/A,1,1,"=R1C1:R38C17",FALSE,"Rwvu.entry.",#N/A,FALSE,FALSE,FALSE,9,360,360,FALSE,FALSE,TRUE,TRUE,TRUE}</definedName>
    <definedName name="wvu.print." localSheetId="1" hidden="1">{TRUE,TRUE,-1.25,-15.5,604.5,366.75,FALSE,TRUE,TRUE,TRUE,0,1,4,1,6,3,5,4,TRUE,TRUE,3,TRUE,1,TRUE,100,"Swvu.print.","ACwvu.print.",#N/A,FALSE,FALSE,0.748031496062992,0.748031496062992,0.984251968503937,0.984251968503937,2,"&amp;CAccounts for Neil Chance - Blending Plant Consultancy","&amp;L&amp;F&amp;CPage &amp;P&amp;R&amp;D",TRUE,FALSE,FALSE,TRUE,1,#N/A,1,1,"=R1C1:R38C17",FALSE,#N/A,#N/A,FALSE,FALSE,FALSE,9,360,360,FALSE,FALSE,TRUE,TRUE,TRUE}</definedName>
    <definedName name="Z_B7D8C6F0_095E_11D4_9699_00A0CC686C03_.wvu.Cols" localSheetId="1" hidden="1">Payments!$F:$F,Payments!$H:$H</definedName>
  </definedNames>
  <calcPr calcId="125725"/>
  <customWorkbookViews>
    <customWorkbookView name="print (Rcp-08)" guid="{B7D8C6FD-095E-11D4-9699-00A0CC686C03}" maximized="1" xWindow="2" yWindow="2" windowWidth="796" windowHeight="460" tabRatio="601" activeSheetId="11"/>
    <customWorkbookView name="print (Rcp-07)" guid="{B7D8C6FC-095E-11D4-9699-00A0CC686C03}" maximized="1" xWindow="2" yWindow="2" windowWidth="796" windowHeight="460" tabRatio="601" activeSheetId="9"/>
    <customWorkbookView name="print (Pay-10)" guid="{B7D8C6FB-095E-11D4-9699-00A0CC686C03}" maximized="1" xWindow="2" yWindow="2" windowWidth="796" windowHeight="460" tabRatio="601" activeSheetId="14"/>
    <customWorkbookView name="print (Pay-09)" guid="{B7D8C6FA-095E-11D4-9699-00A0CC686C03}" maximized="1" xWindow="2" yWindow="2" windowWidth="796" windowHeight="460" tabRatio="601" activeSheetId="12"/>
    <customWorkbookView name="print (Pay-08)" guid="{B7D8C6F9-095E-11D4-9699-00A0CC686C03}" maximized="1" xWindow="2" yWindow="2" windowWidth="796" windowHeight="460" tabRatio="601" activeSheetId="10"/>
    <customWorkbookView name="print (Pay-07)" guid="{B7D8C6F8-095E-11D4-9699-00A0CC686C03}" maximized="1" xWindow="2" yWindow="2" windowWidth="796" windowHeight="460" tabRatio="601" activeSheetId="8"/>
    <customWorkbookView name="print (Pay-06)" guid="{B7D8C6F7-095E-11D4-9699-00A0CC686C03}" maximized="1" xWindow="2" yWindow="2" windowWidth="796" windowHeight="460" tabRatio="601" activeSheetId="6"/>
    <customWorkbookView name="print (Pay-05)" guid="{B7D8C6F6-095E-11D4-9699-00A0CC686C03}" maximized="1" xWindow="2" yWindow="2" windowWidth="796" windowHeight="460" tabRatio="601" activeSheetId="4"/>
    <customWorkbookView name="print (Pay-04)" guid="{B7D8C6F5-095E-11D4-9699-00A0CC686C03}" maximized="1" xWindow="2" yWindow="2" windowWidth="796" windowHeight="460" tabRatio="601" activeSheetId="2"/>
    <customWorkbookView name="entry (Pay-09)" guid="{B7D8C6F4-095E-11D4-9699-00A0CC686C03}" maximized="1" xWindow="2" yWindow="2" windowWidth="796" windowHeight="460" tabRatio="601" activeSheetId="12"/>
    <customWorkbookView name="entry (Pay-07)" guid="{B7D8C6F3-095E-11D4-9699-00A0CC686C03}" maximized="1" xWindow="2" yWindow="2" windowWidth="796" windowHeight="460" tabRatio="601" activeSheetId="8"/>
    <customWorkbookView name="entry (Pay-06)" guid="{B7D8C6F2-095E-11D4-9699-00A0CC686C03}" maximized="1" xWindow="2" yWindow="2" windowWidth="796" windowHeight="460" tabRatio="601" activeSheetId="6"/>
    <customWorkbookView name="entry (Pay-05)" guid="{B7D8C6F1-095E-11D4-9699-00A0CC686C03}" maximized="1" xWindow="2" yWindow="2" windowWidth="796" windowHeight="460" tabRatio="601" activeSheetId="4"/>
    <customWorkbookView name="entry (Pay-04)" guid="{B7D8C6F0-095E-11D4-9699-00A0CC686C03}" maximized="1" xWindow="2" yWindow="2" windowWidth="796" windowHeight="460" tabRatio="601" activeSheetId="2"/>
    <customWorkbookView name="enter (Pay-08)" guid="{B7D8C6EF-095E-11D4-9699-00A0CC686C03}" maximized="1" xWindow="2" yWindow="2" windowWidth="796" windowHeight="460" tabRatio="601" activeSheetId="10"/>
  </customWorkbookViews>
</workbook>
</file>

<file path=xl/calcChain.xml><?xml version="1.0" encoding="utf-8"?>
<calcChain xmlns="http://schemas.openxmlformats.org/spreadsheetml/2006/main">
  <c r="V98" i="2"/>
  <c r="F98"/>
  <c r="N100" s="1"/>
  <c r="G50" i="3"/>
  <c r="F24" i="5"/>
  <c r="F19"/>
  <c r="E31" i="8"/>
  <c r="G12" i="7"/>
  <c r="G11"/>
  <c r="G10"/>
  <c r="U98" i="2"/>
  <c r="H98"/>
  <c r="H100" s="1"/>
  <c r="I98"/>
  <c r="G9" i="7"/>
  <c r="J98" i="2"/>
  <c r="K98"/>
  <c r="L98"/>
  <c r="M98"/>
  <c r="N98"/>
  <c r="O98"/>
  <c r="P98"/>
  <c r="Q98"/>
  <c r="R98"/>
  <c r="S98"/>
  <c r="T98"/>
  <c r="G98"/>
  <c r="G5" i="7"/>
  <c r="E50" i="3"/>
  <c r="G13" i="7"/>
  <c r="F18" i="5"/>
  <c r="F50" i="3"/>
  <c r="I50"/>
  <c r="K50"/>
  <c r="O5" i="4"/>
  <c r="O6"/>
  <c r="P7" s="1"/>
  <c r="O7"/>
  <c r="O8"/>
  <c r="O9"/>
  <c r="P10" s="1"/>
  <c r="O10"/>
  <c r="O11"/>
  <c r="F99" i="2"/>
  <c r="D49" i="3"/>
  <c r="D50"/>
  <c r="H50"/>
  <c r="G14" i="7"/>
  <c r="J50" i="3"/>
  <c r="G8" i="7"/>
  <c r="G7"/>
  <c r="F100" i="2"/>
  <c r="E6" i="7"/>
  <c r="G6" s="1"/>
  <c r="I52" i="3"/>
  <c r="L50"/>
</calcChain>
</file>

<file path=xl/comments1.xml><?xml version="1.0" encoding="utf-8"?>
<comments xmlns="http://schemas.openxmlformats.org/spreadsheetml/2006/main">
  <authors>
    <author>PAT</author>
  </authors>
  <commentList>
    <comment ref="D7" authorId="0">
      <text>
        <r>
          <rPr>
            <sz val="8"/>
            <color indexed="81"/>
            <rFont val="Tahoma"/>
            <family val="2"/>
          </rPr>
          <t>Item 1 on annual return</t>
        </r>
      </text>
    </comment>
    <comment ref="E50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  <comment ref="I52" authorId="0">
      <text>
        <r>
          <rPr>
            <sz val="8"/>
            <color indexed="81"/>
            <rFont val="Tahoma"/>
            <family val="2"/>
          </rPr>
          <t>item 3 on annual return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F100" authorId="0">
      <text>
        <r>
          <rPr>
            <sz val="8"/>
            <color indexed="81"/>
            <rFont val="Tahoma"/>
            <family val="2"/>
          </rPr>
          <t>item 7 on annual return</t>
        </r>
      </text>
    </comment>
    <comment ref="N100" authorId="0">
      <text>
        <r>
          <rPr>
            <sz val="8"/>
            <color indexed="81"/>
            <rFont val="Tahoma"/>
            <family val="2"/>
          </rPr>
          <t>item 6 on annual return</t>
        </r>
      </text>
    </comment>
  </commentList>
</comments>
</file>

<file path=xl/comments3.xml><?xml version="1.0" encoding="utf-8"?>
<comments xmlns="http://schemas.openxmlformats.org/spreadsheetml/2006/main">
  <authors>
    <author>PAT</author>
  </authors>
  <commentList>
    <comment ref="F19" authorId="0">
      <text>
        <r>
          <rPr>
            <sz val="8"/>
            <color indexed="81"/>
            <rFont val="Tahoma"/>
            <family val="2"/>
          </rPr>
          <t>item 8 on annual return</t>
        </r>
      </text>
    </comment>
  </commentList>
</comments>
</file>

<file path=xl/comments4.xml><?xml version="1.0" encoding="utf-8"?>
<comments xmlns="http://schemas.openxmlformats.org/spreadsheetml/2006/main">
  <authors>
    <author>PAT</author>
  </authors>
  <commentList>
    <comment ref="E31" authorId="0">
      <text>
        <r>
          <rPr>
            <sz val="8"/>
            <color indexed="81"/>
            <rFont val="Tahoma"/>
            <family val="2"/>
          </rPr>
          <t>Item 9 on Annual Return</t>
        </r>
      </text>
    </comment>
  </commentList>
</comments>
</file>

<file path=xl/sharedStrings.xml><?xml version="1.0" encoding="utf-8"?>
<sst xmlns="http://schemas.openxmlformats.org/spreadsheetml/2006/main" count="590" uniqueCount="314">
  <si>
    <t>Date</t>
  </si>
  <si>
    <t>Cheque</t>
  </si>
  <si>
    <t>VAT</t>
  </si>
  <si>
    <t>No.</t>
  </si>
  <si>
    <t>TOTALS</t>
  </si>
  <si>
    <t>Other</t>
  </si>
  <si>
    <t>Rec'd</t>
  </si>
  <si>
    <t>Admin</t>
  </si>
  <si>
    <t xml:space="preserve">Staff </t>
  </si>
  <si>
    <t>Costs</t>
  </si>
  <si>
    <t>Insurance</t>
  </si>
  <si>
    <t>Grants</t>
  </si>
  <si>
    <t>Donations</t>
  </si>
  <si>
    <t>Precept</t>
  </si>
  <si>
    <t>Interest</t>
  </si>
  <si>
    <t>Recovered</t>
  </si>
  <si>
    <t>Grass</t>
  </si>
  <si>
    <t>Cutting</t>
  </si>
  <si>
    <t>PAYMENTS</t>
  </si>
  <si>
    <t>Voucher</t>
  </si>
  <si>
    <t>Minute</t>
  </si>
  <si>
    <t>less</t>
  </si>
  <si>
    <t>cheques paid uncleared:</t>
  </si>
  <si>
    <t>add</t>
  </si>
  <si>
    <t>cheques rec'd not paid in:</t>
  </si>
  <si>
    <t>RECEIPTS</t>
  </si>
  <si>
    <t xml:space="preserve">cheque </t>
  </si>
  <si>
    <t>written</t>
  </si>
  <si>
    <t>Details</t>
  </si>
  <si>
    <t>bf</t>
  </si>
  <si>
    <t>balance C/F</t>
  </si>
  <si>
    <t>equ</t>
  </si>
  <si>
    <t>Balance C/F</t>
  </si>
  <si>
    <t>Ref</t>
  </si>
  <si>
    <t>Balance</t>
  </si>
  <si>
    <t>Payment</t>
  </si>
  <si>
    <t>Receipt</t>
  </si>
  <si>
    <t>Payments exc VAT</t>
  </si>
  <si>
    <t>June</t>
  </si>
  <si>
    <t>July</t>
  </si>
  <si>
    <t>Sept</t>
  </si>
  <si>
    <t>Oct</t>
  </si>
  <si>
    <t>Nov</t>
  </si>
  <si>
    <t>Dec</t>
  </si>
  <si>
    <t>Jan</t>
  </si>
  <si>
    <t>Feb</t>
  </si>
  <si>
    <t>March</t>
  </si>
  <si>
    <t>Total</t>
  </si>
  <si>
    <t>Current</t>
  </si>
  <si>
    <t>Deposit</t>
  </si>
  <si>
    <t>Int</t>
  </si>
  <si>
    <t>Aug</t>
  </si>
  <si>
    <t>INTEREST &amp; TRANSFERS</t>
  </si>
  <si>
    <t>Split screen presentation</t>
  </si>
  <si>
    <t>Use scroll bars to see all entries</t>
  </si>
  <si>
    <t>Petty cash is not recommended/included</t>
  </si>
  <si>
    <t xml:space="preserve">April            </t>
  </si>
  <si>
    <t xml:space="preserve">May              </t>
  </si>
  <si>
    <t>element</t>
  </si>
  <si>
    <t xml:space="preserve">to </t>
  </si>
  <si>
    <t>Chairman</t>
  </si>
  <si>
    <t>Transfer in</t>
  </si>
  <si>
    <t>Transfer out</t>
  </si>
  <si>
    <t>Each transfer between accounts will have two entries above</t>
  </si>
  <si>
    <t>Net movement</t>
  </si>
  <si>
    <t>Total interest</t>
  </si>
  <si>
    <t>Last Year</t>
  </si>
  <si>
    <t>This Year</t>
  </si>
  <si>
    <t>Balances brought forward</t>
  </si>
  <si>
    <t>(+) Annual precept</t>
  </si>
  <si>
    <t>(-) Staff costs</t>
  </si>
  <si>
    <t>(-) Loan interest/capital repayments</t>
  </si>
  <si>
    <t>(-) Total other payments</t>
  </si>
  <si>
    <t>Total cash &amp; investments</t>
  </si>
  <si>
    <t>Total fixed assets</t>
  </si>
  <si>
    <t>Total Borrowings</t>
  </si>
  <si>
    <t>…………………………………..</t>
  </si>
  <si>
    <t>(+) Total other receipts</t>
  </si>
  <si>
    <t>(=) Balances carried forward</t>
  </si>
  <si>
    <t>SCHEDULE OF FIXED ASSETS</t>
  </si>
  <si>
    <t>Value</t>
  </si>
  <si>
    <t>Opening Balance</t>
  </si>
  <si>
    <t>Add receipts for period</t>
  </si>
  <si>
    <t>Less payments for period</t>
  </si>
  <si>
    <t>Equ closing balance</t>
  </si>
  <si>
    <t>Description of variance &gt;10%</t>
  </si>
  <si>
    <t>Description</t>
  </si>
  <si>
    <t>Ref/serial No</t>
  </si>
  <si>
    <t>Date Acquired</t>
  </si>
  <si>
    <t>Custodian</t>
  </si>
  <si>
    <t>Disposal</t>
  </si>
  <si>
    <t>payee</t>
  </si>
  <si>
    <t>Limebridge Rural</t>
  </si>
  <si>
    <t>Clerk</t>
  </si>
  <si>
    <t>Expenses</t>
  </si>
  <si>
    <t>Lengths</t>
  </si>
  <si>
    <t>man</t>
  </si>
  <si>
    <t>Electricity</t>
  </si>
  <si>
    <t>Rent</t>
  </si>
  <si>
    <t>Rural Rate</t>
  </si>
  <si>
    <t>Relief</t>
  </si>
  <si>
    <t>current acc</t>
  </si>
  <si>
    <t xml:space="preserve"> </t>
  </si>
  <si>
    <t>Memorial VH plus fittings and fixtures</t>
  </si>
  <si>
    <t>Lamp posts x15</t>
  </si>
  <si>
    <t>Bus shelter</t>
  </si>
  <si>
    <t>Notice Board</t>
  </si>
  <si>
    <t>Picnic table</t>
  </si>
  <si>
    <t>Fishing platform</t>
  </si>
  <si>
    <t>NOTES</t>
  </si>
  <si>
    <t>deposit acc</t>
  </si>
  <si>
    <t>NPower</t>
  </si>
  <si>
    <t>WCC Lengthsman</t>
  </si>
  <si>
    <t>CPO Fees</t>
  </si>
  <si>
    <t xml:space="preserve">HMRC </t>
  </si>
  <si>
    <t>WCALC</t>
  </si>
  <si>
    <t>WCC CP estate rent</t>
  </si>
  <si>
    <t>1) Village Hall insured by VH Management Committee.  The VH value is based upon  2009 insurance.</t>
  </si>
  <si>
    <t>L1</t>
  </si>
  <si>
    <t>G1</t>
  </si>
  <si>
    <t>L2</t>
  </si>
  <si>
    <t>P1</t>
  </si>
  <si>
    <t>P2</t>
  </si>
  <si>
    <t>V1</t>
  </si>
  <si>
    <t>I3</t>
  </si>
  <si>
    <t>HMRC</t>
  </si>
  <si>
    <t>S Arble</t>
  </si>
  <si>
    <t>Interest sav acc</t>
  </si>
  <si>
    <t>I5</t>
  </si>
  <si>
    <t>Lloyds</t>
  </si>
  <si>
    <t>VAS</t>
  </si>
  <si>
    <t>Seats x 4</t>
  </si>
  <si>
    <t>4) Fence around CPO Land not on register due to needing repairs</t>
  </si>
  <si>
    <t>I6</t>
  </si>
  <si>
    <t>I7</t>
  </si>
  <si>
    <t>CP Estate Rent</t>
  </si>
  <si>
    <t>Zurich</t>
  </si>
  <si>
    <t>Support</t>
  </si>
  <si>
    <t>I1</t>
  </si>
  <si>
    <t>I2</t>
  </si>
  <si>
    <t>I4</t>
  </si>
  <si>
    <t>I8</t>
  </si>
  <si>
    <t>I9</t>
  </si>
  <si>
    <t>I10</t>
  </si>
  <si>
    <t>T Hunt</t>
  </si>
  <si>
    <t>WDC (tax relief pub)</t>
  </si>
  <si>
    <t>Capital</t>
  </si>
  <si>
    <t>Purchase</t>
  </si>
  <si>
    <t>G2</t>
  </si>
  <si>
    <t>Lengthsman</t>
  </si>
  <si>
    <t>T1</t>
  </si>
  <si>
    <t>CPHT tractor</t>
  </si>
  <si>
    <t>Rent/Lease</t>
  </si>
  <si>
    <t>1 April 2013 thru 31 March 2014</t>
  </si>
  <si>
    <t>G3</t>
  </si>
  <si>
    <t>Sub Com Tractor</t>
  </si>
  <si>
    <t>CPPC</t>
  </si>
  <si>
    <t>Man Comm/Trust</t>
  </si>
  <si>
    <t>?</t>
  </si>
  <si>
    <t>Ground surfaces</t>
  </si>
  <si>
    <t>Parish Wharf</t>
  </si>
  <si>
    <t>3) Village Green, Parish Wharf, CPO land on Evesham Rd and common land in Hoden Lane are community assets with no value</t>
  </si>
  <si>
    <t>CPO Land</t>
  </si>
  <si>
    <r>
      <rPr>
        <b/>
        <sz val="14"/>
        <rFont val="Arial"/>
        <family val="2"/>
      </rPr>
      <t xml:space="preserve">CPPC </t>
    </r>
    <r>
      <rPr>
        <b/>
        <sz val="12"/>
        <rFont val="Arial"/>
        <family val="2"/>
      </rPr>
      <t xml:space="preserve">Reconciliation for the period: </t>
    </r>
  </si>
  <si>
    <t>09.04.14</t>
  </si>
  <si>
    <t>04.14.41</t>
  </si>
  <si>
    <t>14.05.14</t>
  </si>
  <si>
    <t>05.14.46</t>
  </si>
  <si>
    <t>1 April 2014 thru 31 March 2015</t>
  </si>
  <si>
    <t>NDP</t>
  </si>
  <si>
    <t>WDC-rec pay in error</t>
  </si>
  <si>
    <t>Memorial Hall</t>
  </si>
  <si>
    <t>Mem Hall</t>
  </si>
  <si>
    <t>11.06.14</t>
  </si>
  <si>
    <t>91</t>
  </si>
  <si>
    <t>Kompan</t>
  </si>
  <si>
    <t>Improve</t>
  </si>
  <si>
    <t>Legal/Plan/</t>
  </si>
  <si>
    <t>J Griffiths - NDP</t>
  </si>
  <si>
    <t>E Mitchell-Frog Lane</t>
  </si>
  <si>
    <t>E Mitchell0Frog Lane</t>
  </si>
  <si>
    <t>J Wigley-Frog Lane</t>
  </si>
  <si>
    <t>R Fletcher-int auditor</t>
  </si>
  <si>
    <t>09.07.14</t>
  </si>
  <si>
    <t>135</t>
  </si>
  <si>
    <t>M Heelis-NDP</t>
  </si>
  <si>
    <t>26.08.14</t>
  </si>
  <si>
    <t>164</t>
  </si>
  <si>
    <t>G Thornton-ext audit</t>
  </si>
  <si>
    <t>20.08.14</t>
  </si>
  <si>
    <t>P Basford-brushcutter dep</t>
  </si>
  <si>
    <t>28.08.14</t>
  </si>
  <si>
    <t xml:space="preserve">P Basford-brushcutter </t>
  </si>
  <si>
    <t>M Heelis-NDP (chq lost in post)</t>
  </si>
  <si>
    <t>10.09.14</t>
  </si>
  <si>
    <t>Allot/Hall</t>
  </si>
  <si>
    <t>08.10.14</t>
  </si>
  <si>
    <t>202</t>
  </si>
  <si>
    <t>Zurich-tractor ins</t>
  </si>
  <si>
    <t>12.11.14</t>
  </si>
  <si>
    <t>247</t>
  </si>
  <si>
    <t>PD Long-str lights</t>
  </si>
  <si>
    <t>Gen Maint</t>
  </si>
  <si>
    <t>I Crawley-NDP</t>
  </si>
  <si>
    <t>CLT-NDP</t>
  </si>
  <si>
    <t>Kings Arms-NDP</t>
  </si>
  <si>
    <t>Smith of Derby-clock</t>
  </si>
  <si>
    <t>28.11.14</t>
  </si>
  <si>
    <t>A Deptford-defib</t>
  </si>
  <si>
    <t>10.12.14</t>
  </si>
  <si>
    <t>285</t>
  </si>
  <si>
    <t>Memorial Hall-rent</t>
  </si>
  <si>
    <t>N Power</t>
  </si>
  <si>
    <t>14.01.15</t>
  </si>
  <si>
    <t>323</t>
  </si>
  <si>
    <t>WDC-NDP</t>
  </si>
  <si>
    <t>DataOrchard-NDP</t>
  </si>
  <si>
    <t>G Albutt-CPO</t>
  </si>
  <si>
    <t>G Albutt-CPO (chq bounced)</t>
  </si>
  <si>
    <t>29.01.15</t>
  </si>
  <si>
    <t>367</t>
  </si>
  <si>
    <t>11.02.15</t>
  </si>
  <si>
    <t>Hedge Trimmer-grant</t>
  </si>
  <si>
    <t>Memorial Hall-NDP</t>
  </si>
  <si>
    <t>M Hughes-Chair Allow</t>
  </si>
  <si>
    <t>30.04.14</t>
  </si>
  <si>
    <t>Precept Grant</t>
  </si>
  <si>
    <t>15.04.14</t>
  </si>
  <si>
    <t>24.06.14</t>
  </si>
  <si>
    <t>Bad Pay</t>
  </si>
  <si>
    <t>Mistake by WDC</t>
  </si>
  <si>
    <t>Grant</t>
  </si>
  <si>
    <t>09.05.14</t>
  </si>
  <si>
    <t>23.05.14</t>
  </si>
  <si>
    <t>09.06.14</t>
  </si>
  <si>
    <t>06.06.14</t>
  </si>
  <si>
    <t>Hayward Donation</t>
  </si>
  <si>
    <t>L3-4</t>
  </si>
  <si>
    <t>11.08.14</t>
  </si>
  <si>
    <t>NDP1</t>
  </si>
  <si>
    <t>WDC NDP Grant</t>
  </si>
  <si>
    <t>NDP2</t>
  </si>
  <si>
    <t>29.08.14</t>
  </si>
  <si>
    <t>Comm Dev NDP Grant</t>
  </si>
  <si>
    <t>02.09.14</t>
  </si>
  <si>
    <t>WCC brushcutter</t>
  </si>
  <si>
    <t>R1</t>
  </si>
  <si>
    <t>09.09.14</t>
  </si>
  <si>
    <t>30.09.14</t>
  </si>
  <si>
    <t>WL1</t>
  </si>
  <si>
    <t>07.10.14</t>
  </si>
  <si>
    <t>Western Power Wayleave</t>
  </si>
  <si>
    <t>21.11.14</t>
  </si>
  <si>
    <t>24.11.14</t>
  </si>
  <si>
    <t>L5-7</t>
  </si>
  <si>
    <t>25.11.14</t>
  </si>
  <si>
    <t>09.10.14</t>
  </si>
  <si>
    <t>10.11.14</t>
  </si>
  <si>
    <t>17.12.14</t>
  </si>
  <si>
    <t>T2</t>
  </si>
  <si>
    <t>19.12.14</t>
  </si>
  <si>
    <t>RC1</t>
  </si>
  <si>
    <t>21.01.15</t>
  </si>
  <si>
    <t>RC2</t>
  </si>
  <si>
    <t>26.01.15</t>
  </si>
  <si>
    <t>9.01.15</t>
  </si>
  <si>
    <t>1st April 2014</t>
  </si>
  <si>
    <t>31st March 2015</t>
  </si>
  <si>
    <t>27.11.14</t>
  </si>
  <si>
    <t>2) Value of other items is based on insurance replacement as of 14.04.2014</t>
  </si>
  <si>
    <t>2 Bay Swing</t>
  </si>
  <si>
    <t>Adventure Circuit Multiplay</t>
  </si>
  <si>
    <t>Brushcutter</t>
  </si>
  <si>
    <t>28.12.14</t>
  </si>
  <si>
    <t>Hedge Cutter</t>
  </si>
  <si>
    <t>CPPC/Tom Carr</t>
  </si>
  <si>
    <t>CPPC/CPHT</t>
  </si>
  <si>
    <t>28.06.14</t>
  </si>
  <si>
    <t>01.09.11</t>
  </si>
  <si>
    <t>25.02.15</t>
  </si>
  <si>
    <t>Blazer, Safagrass &amp; Installation</t>
  </si>
  <si>
    <t>Defibrillator, Cabinet &amp; Installation</t>
  </si>
  <si>
    <t>5) Tractor on separate motor vehicle insurance</t>
  </si>
  <si>
    <t>09.03.15</t>
  </si>
  <si>
    <t>406</t>
  </si>
  <si>
    <t>Ford Electrical</t>
  </si>
  <si>
    <t>Evesham NWA</t>
  </si>
  <si>
    <t>I11</t>
  </si>
  <si>
    <t>09.02.15</t>
  </si>
  <si>
    <t>I12</t>
  </si>
  <si>
    <t>13.03.15</t>
  </si>
  <si>
    <t>G4</t>
  </si>
  <si>
    <t>New Homes Bonus</t>
  </si>
  <si>
    <t>V2&amp;3</t>
  </si>
  <si>
    <t>G5</t>
  </si>
  <si>
    <t>17.03.15</t>
  </si>
  <si>
    <t>Smart Water Payments</t>
  </si>
  <si>
    <t>L8-11</t>
  </si>
  <si>
    <t>20.03.15</t>
  </si>
  <si>
    <t>G6</t>
  </si>
  <si>
    <t>23.03.15</t>
  </si>
  <si>
    <t>Rooftop Grass</t>
  </si>
  <si>
    <t>Village Green</t>
  </si>
  <si>
    <t>Cheque #237 Bounced</t>
  </si>
  <si>
    <t>20.71 too much</t>
  </si>
  <si>
    <t>Bank CHG</t>
  </si>
  <si>
    <t>Kings Arms Chair</t>
  </si>
  <si>
    <t>Grants for NDP</t>
  </si>
  <si>
    <t>NDP, playground equipment, receipt by mistake, legal fees, Memorial Hall repairs</t>
  </si>
  <si>
    <t>Sean Arble</t>
  </si>
  <si>
    <t>CLERK</t>
  </si>
  <si>
    <t>31.03.15</t>
  </si>
  <si>
    <t>item 2 on annual return</t>
  </si>
  <si>
    <t>CLEEVE PRIOR PC ANNUAL RETURN 31 March 2015</t>
  </si>
</sst>
</file>

<file path=xl/styles.xml><?xml version="1.0" encoding="utf-8"?>
<styleSheet xmlns="http://schemas.openxmlformats.org/spreadsheetml/2006/main">
  <numFmts count="5">
    <numFmt numFmtId="164" formatCode="m/d"/>
    <numFmt numFmtId="165" formatCode="0.00;[Red]0.00"/>
    <numFmt numFmtId="166" formatCode="d\-mmm\-yy"/>
    <numFmt numFmtId="167" formatCode="&quot;£&quot;#,##0.00"/>
    <numFmt numFmtId="168" formatCode="[$-F800]dddd\,\ mmmm\ dd\,\ yyyy"/>
  </numFmts>
  <fonts count="14"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double">
        <color indexed="1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double">
        <color indexed="36"/>
      </left>
      <right style="thick">
        <color indexed="10"/>
      </right>
      <top style="double">
        <color indexed="36"/>
      </top>
      <bottom style="double">
        <color indexed="36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/>
      <top/>
      <bottom style="hair">
        <color indexed="64"/>
      </bottom>
      <diagonal/>
    </border>
  </borders>
  <cellStyleXfs count="2">
    <xf numFmtId="2" fontId="0" fillId="0" borderId="0"/>
    <xf numFmtId="0" fontId="5" fillId="0" borderId="0"/>
  </cellStyleXfs>
  <cellXfs count="196">
    <xf numFmtId="2" fontId="0" fillId="0" borderId="0" xfId="0"/>
    <xf numFmtId="2" fontId="3" fillId="0" borderId="0" xfId="0" applyFont="1" applyAlignment="1"/>
    <xf numFmtId="2" fontId="3" fillId="0" borderId="0" xfId="0" applyFont="1" applyBorder="1" applyAlignment="1"/>
    <xf numFmtId="1" fontId="2" fillId="0" borderId="0" xfId="0" applyNumberFormat="1" applyFont="1" applyAlignment="1"/>
    <xf numFmtId="1" fontId="3" fillId="0" borderId="2" xfId="0" applyNumberFormat="1" applyFont="1" applyBorder="1" applyAlignment="1"/>
    <xf numFmtId="2" fontId="3" fillId="0" borderId="2" xfId="0" applyFont="1" applyBorder="1" applyAlignment="1"/>
    <xf numFmtId="2" fontId="3" fillId="0" borderId="3" xfId="0" applyFont="1" applyBorder="1" applyAlignment="1"/>
    <xf numFmtId="1" fontId="3" fillId="0" borderId="0" xfId="0" applyNumberFormat="1" applyFont="1" applyBorder="1" applyAlignment="1"/>
    <xf numFmtId="49" fontId="3" fillId="0" borderId="0" xfId="0" applyNumberFormat="1" applyFont="1" applyBorder="1" applyAlignment="1"/>
    <xf numFmtId="2" fontId="3" fillId="0" borderId="0" xfId="0" applyNumberFormat="1" applyFont="1" applyBorder="1" applyAlignment="1"/>
    <xf numFmtId="1" fontId="3" fillId="0" borderId="0" xfId="0" applyNumberFormat="1" applyFont="1" applyAlignment="1"/>
    <xf numFmtId="2" fontId="3" fillId="0" borderId="4" xfId="0" applyFont="1" applyBorder="1" applyAlignment="1"/>
    <xf numFmtId="2" fontId="2" fillId="0" borderId="0" xfId="0" applyFont="1" applyAlignment="1"/>
    <xf numFmtId="2" fontId="2" fillId="0" borderId="0" xfId="0" applyFont="1" applyBorder="1" applyAlignment="1"/>
    <xf numFmtId="1" fontId="2" fillId="0" borderId="5" xfId="0" applyNumberFormat="1" applyFont="1" applyBorder="1" applyAlignment="1"/>
    <xf numFmtId="2" fontId="2" fillId="0" borderId="5" xfId="0" applyFont="1" applyBorder="1" applyAlignment="1"/>
    <xf numFmtId="2" fontId="2" fillId="0" borderId="0" xfId="0" applyFont="1" applyAlignment="1">
      <alignment horizontal="left"/>
    </xf>
    <xf numFmtId="2" fontId="2" fillId="0" borderId="0" xfId="0" applyFont="1" applyAlignment="1">
      <alignment horizontal="centerContinuous"/>
    </xf>
    <xf numFmtId="2" fontId="3" fillId="0" borderId="0" xfId="0" applyFont="1"/>
    <xf numFmtId="2" fontId="3" fillId="0" borderId="0" xfId="0" applyFont="1" applyAlignment="1">
      <alignment horizontal="centerContinuous"/>
    </xf>
    <xf numFmtId="2" fontId="3" fillId="0" borderId="0" xfId="0" applyFont="1" applyAlignment="1">
      <alignment horizontal="center"/>
    </xf>
    <xf numFmtId="2" fontId="3" fillId="0" borderId="2" xfId="0" applyFont="1" applyBorder="1" applyAlignment="1">
      <alignment horizontal="center"/>
    </xf>
    <xf numFmtId="2" fontId="3" fillId="0" borderId="2" xfId="0" applyFont="1" applyBorder="1"/>
    <xf numFmtId="2" fontId="3" fillId="0" borderId="0" xfId="0" applyFont="1" applyBorder="1" applyAlignment="1">
      <alignment horizontal="center"/>
    </xf>
    <xf numFmtId="2" fontId="3" fillId="0" borderId="0" xfId="0" applyFont="1" applyAlignment="1">
      <alignment horizontal="center" wrapText="1"/>
    </xf>
    <xf numFmtId="2" fontId="3" fillId="0" borderId="0" xfId="0" applyFont="1" applyBorder="1"/>
    <xf numFmtId="1" fontId="3" fillId="0" borderId="0" xfId="0" applyNumberFormat="1" applyFont="1" applyAlignment="1">
      <alignment horizontal="center"/>
    </xf>
    <xf numFmtId="14" fontId="3" fillId="0" borderId="0" xfId="0" applyNumberFormat="1" applyFont="1"/>
    <xf numFmtId="2" fontId="3" fillId="0" borderId="0" xfId="0" applyFont="1" applyAlignment="1">
      <alignment wrapText="1"/>
    </xf>
    <xf numFmtId="4" fontId="3" fillId="0" borderId="0" xfId="0" applyNumberFormat="1" applyFont="1"/>
    <xf numFmtId="4" fontId="3" fillId="0" borderId="0" xfId="0" applyNumberFormat="1" applyFont="1" applyBorder="1"/>
    <xf numFmtId="2" fontId="3" fillId="0" borderId="0" xfId="0" applyNumberFormat="1" applyFont="1" applyBorder="1"/>
    <xf numFmtId="2" fontId="2" fillId="0" borderId="5" xfId="0" applyFont="1" applyBorder="1" applyAlignment="1">
      <alignment horizontal="centerContinuous"/>
    </xf>
    <xf numFmtId="2" fontId="2" fillId="0" borderId="5" xfId="0" applyFont="1" applyBorder="1"/>
    <xf numFmtId="4" fontId="2" fillId="0" borderId="6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2" fontId="3" fillId="0" borderId="7" xfId="0" applyFont="1" applyBorder="1" applyAlignment="1"/>
    <xf numFmtId="2" fontId="3" fillId="0" borderId="8" xfId="0" applyFont="1" applyBorder="1" applyAlignment="1"/>
    <xf numFmtId="2" fontId="3" fillId="0" borderId="3" xfId="0" applyFont="1" applyBorder="1"/>
    <xf numFmtId="2" fontId="3" fillId="0" borderId="4" xfId="0" applyFont="1" applyBorder="1"/>
    <xf numFmtId="4" fontId="3" fillId="0" borderId="4" xfId="0" applyNumberFormat="1" applyFont="1" applyBorder="1"/>
    <xf numFmtId="4" fontId="2" fillId="0" borderId="9" xfId="0" applyNumberFormat="1" applyFont="1" applyBorder="1"/>
    <xf numFmtId="2" fontId="3" fillId="0" borderId="1" xfId="0" applyFont="1" applyBorder="1" applyAlignment="1">
      <alignment horizontal="center"/>
    </xf>
    <xf numFmtId="2" fontId="3" fillId="0" borderId="1" xfId="0" applyFont="1" applyBorder="1"/>
    <xf numFmtId="2" fontId="3" fillId="0" borderId="10" xfId="0" applyFont="1" applyBorder="1"/>
    <xf numFmtId="165" fontId="2" fillId="0" borderId="0" xfId="0" applyNumberFormat="1" applyFont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165" fontId="3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left"/>
    </xf>
    <xf numFmtId="2" fontId="3" fillId="0" borderId="8" xfId="0" applyFont="1" applyBorder="1" applyAlignment="1">
      <alignment wrapText="1"/>
    </xf>
    <xf numFmtId="2" fontId="2" fillId="0" borderId="6" xfId="0" applyFont="1" applyBorder="1" applyAlignment="1"/>
    <xf numFmtId="2" fontId="3" fillId="0" borderId="6" xfId="0" applyFont="1" applyBorder="1"/>
    <xf numFmtId="2" fontId="3" fillId="0" borderId="4" xfId="0" applyNumberFormat="1" applyFont="1" applyBorder="1" applyAlignment="1"/>
    <xf numFmtId="2" fontId="3" fillId="0" borderId="17" xfId="0" applyFont="1" applyBorder="1"/>
    <xf numFmtId="2" fontId="2" fillId="0" borderId="5" xfId="0" applyNumberFormat="1" applyFont="1" applyBorder="1" applyAlignment="1"/>
    <xf numFmtId="2" fontId="3" fillId="0" borderId="17" xfId="0" applyFont="1" applyBorder="1" applyAlignment="1"/>
    <xf numFmtId="4" fontId="2" fillId="0" borderId="18" xfId="0" applyNumberFormat="1" applyFont="1" applyBorder="1"/>
    <xf numFmtId="2" fontId="2" fillId="0" borderId="19" xfId="0" applyFont="1" applyBorder="1" applyAlignment="1">
      <alignment horizontal="centerContinuous"/>
    </xf>
    <xf numFmtId="2" fontId="3" fillId="0" borderId="19" xfId="0" applyFont="1" applyBorder="1" applyAlignment="1">
      <alignment horizontal="centerContinuous"/>
    </xf>
    <xf numFmtId="2" fontId="2" fillId="0" borderId="20" xfId="0" applyFont="1" applyBorder="1" applyAlignment="1">
      <alignment horizontal="center"/>
    </xf>
    <xf numFmtId="2" fontId="3" fillId="0" borderId="19" xfId="0" applyFont="1" applyBorder="1" applyAlignment="1">
      <alignment horizontal="center"/>
    </xf>
    <xf numFmtId="2" fontId="3" fillId="0" borderId="19" xfId="0" applyFont="1" applyBorder="1"/>
    <xf numFmtId="2" fontId="3" fillId="0" borderId="21" xfId="0" applyFont="1" applyBorder="1"/>
    <xf numFmtId="4" fontId="3" fillId="0" borderId="19" xfId="0" applyNumberFormat="1" applyFont="1" applyBorder="1"/>
    <xf numFmtId="4" fontId="2" fillId="0" borderId="22" xfId="0" applyNumberFormat="1" applyFont="1" applyBorder="1"/>
    <xf numFmtId="2" fontId="3" fillId="0" borderId="19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2" fontId="3" fillId="0" borderId="19" xfId="0" applyFont="1" applyBorder="1" applyAlignment="1"/>
    <xf numFmtId="2" fontId="2" fillId="0" borderId="19" xfId="0" applyFont="1" applyBorder="1" applyAlignment="1"/>
    <xf numFmtId="2" fontId="2" fillId="0" borderId="20" xfId="0" applyFont="1" applyBorder="1" applyAlignment="1"/>
    <xf numFmtId="165" fontId="2" fillId="0" borderId="23" xfId="0" applyNumberFormat="1" applyFont="1" applyBorder="1" applyAlignment="1">
      <alignment horizontal="right" wrapText="1"/>
    </xf>
    <xf numFmtId="165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 wrapText="1"/>
    </xf>
    <xf numFmtId="165" fontId="3" fillId="0" borderId="30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0" xfId="1" applyNumberFormat="1" applyFont="1"/>
    <xf numFmtId="165" fontId="2" fillId="0" borderId="0" xfId="1" applyNumberFormat="1" applyFont="1"/>
    <xf numFmtId="0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4" fontId="2" fillId="0" borderId="34" xfId="0" applyNumberFormat="1" applyFont="1" applyBorder="1"/>
    <xf numFmtId="2" fontId="6" fillId="0" borderId="0" xfId="0" applyFont="1"/>
    <xf numFmtId="0" fontId="0" fillId="0" borderId="0" xfId="0" applyNumberFormat="1"/>
    <xf numFmtId="166" fontId="3" fillId="0" borderId="0" xfId="0" applyNumberFormat="1" applyFont="1" applyAlignment="1"/>
    <xf numFmtId="1" fontId="3" fillId="0" borderId="35" xfId="0" applyNumberFormat="1" applyFont="1" applyBorder="1" applyAlignment="1"/>
    <xf numFmtId="2" fontId="3" fillId="0" borderId="35" xfId="0" applyFont="1" applyBorder="1" applyAlignment="1"/>
    <xf numFmtId="2" fontId="3" fillId="0" borderId="36" xfId="0" applyFont="1" applyBorder="1" applyAlignment="1"/>
    <xf numFmtId="2" fontId="3" fillId="0" borderId="37" xfId="0" applyFont="1" applyBorder="1" applyAlignment="1"/>
    <xf numFmtId="2" fontId="3" fillId="0" borderId="38" xfId="0" applyFont="1" applyBorder="1" applyAlignment="1"/>
    <xf numFmtId="165" fontId="2" fillId="0" borderId="0" xfId="0" applyNumberFormat="1" applyFont="1" applyBorder="1" applyAlignment="1"/>
    <xf numFmtId="165" fontId="3" fillId="0" borderId="0" xfId="0" applyNumberFormat="1" applyFont="1" applyBorder="1"/>
    <xf numFmtId="165" fontId="3" fillId="0" borderId="0" xfId="0" applyNumberFormat="1" applyFont="1" applyBorder="1" applyAlignment="1"/>
    <xf numFmtId="165" fontId="3" fillId="0" borderId="6" xfId="0" applyNumberFormat="1" applyFont="1" applyBorder="1" applyAlignment="1"/>
    <xf numFmtId="165" fontId="3" fillId="0" borderId="0" xfId="0" applyNumberFormat="1" applyFont="1" applyBorder="1" applyAlignment="1">
      <alignment horizontal="center"/>
    </xf>
    <xf numFmtId="165" fontId="3" fillId="0" borderId="39" xfId="0" applyNumberFormat="1" applyFont="1" applyBorder="1" applyAlignment="1"/>
    <xf numFmtId="165" fontId="3" fillId="0" borderId="40" xfId="0" applyNumberFormat="1" applyFont="1" applyBorder="1"/>
    <xf numFmtId="165" fontId="3" fillId="0" borderId="40" xfId="0" applyNumberFormat="1" applyFont="1" applyBorder="1" applyAlignment="1"/>
    <xf numFmtId="165" fontId="3" fillId="0" borderId="41" xfId="0" applyNumberFormat="1" applyFont="1" applyBorder="1" applyAlignment="1"/>
    <xf numFmtId="165" fontId="3" fillId="0" borderId="42" xfId="0" applyNumberFormat="1" applyFont="1" applyBorder="1" applyAlignment="1"/>
    <xf numFmtId="165" fontId="3" fillId="0" borderId="43" xfId="0" applyNumberFormat="1" applyFont="1" applyBorder="1"/>
    <xf numFmtId="165" fontId="3" fillId="0" borderId="43" xfId="0" applyNumberFormat="1" applyFont="1" applyBorder="1" applyAlignment="1"/>
    <xf numFmtId="165" fontId="3" fillId="0" borderId="44" xfId="0" applyNumberFormat="1" applyFont="1" applyBorder="1" applyAlignment="1"/>
    <xf numFmtId="165" fontId="3" fillId="0" borderId="43" xfId="0" applyNumberFormat="1" applyFont="1" applyBorder="1" applyAlignment="1">
      <alignment horizontal="right"/>
    </xf>
    <xf numFmtId="165" fontId="3" fillId="0" borderId="45" xfId="0" applyNumberFormat="1" applyFont="1" applyBorder="1" applyAlignment="1"/>
    <xf numFmtId="165" fontId="3" fillId="0" borderId="46" xfId="0" applyNumberFormat="1" applyFont="1" applyBorder="1" applyAlignment="1">
      <alignment horizontal="right"/>
    </xf>
    <xf numFmtId="165" fontId="3" fillId="0" borderId="46" xfId="0" applyNumberFormat="1" applyFont="1" applyBorder="1" applyAlignment="1"/>
    <xf numFmtId="165" fontId="3" fillId="0" borderId="47" xfId="0" applyNumberFormat="1" applyFont="1" applyBorder="1" applyAlignment="1"/>
    <xf numFmtId="165" fontId="3" fillId="0" borderId="48" xfId="0" applyNumberFormat="1" applyFont="1" applyBorder="1" applyAlignment="1"/>
    <xf numFmtId="165" fontId="3" fillId="0" borderId="14" xfId="0" applyNumberFormat="1" applyFont="1" applyBorder="1" applyAlignment="1"/>
    <xf numFmtId="165" fontId="3" fillId="0" borderId="15" xfId="0" applyNumberFormat="1" applyFont="1" applyBorder="1" applyAlignment="1"/>
    <xf numFmtId="165" fontId="2" fillId="0" borderId="33" xfId="0" applyNumberFormat="1" applyFont="1" applyBorder="1" applyAlignment="1"/>
    <xf numFmtId="165" fontId="3" fillId="0" borderId="49" xfId="0" applyNumberFormat="1" applyFont="1" applyBorder="1" applyAlignment="1"/>
    <xf numFmtId="165" fontId="3" fillId="0" borderId="2" xfId="0" applyNumberFormat="1" applyFont="1" applyBorder="1"/>
    <xf numFmtId="165" fontId="3" fillId="0" borderId="3" xfId="0" applyNumberFormat="1" applyFont="1" applyBorder="1" applyAlignment="1"/>
    <xf numFmtId="165" fontId="3" fillId="0" borderId="50" xfId="0" applyNumberFormat="1" applyFont="1" applyBorder="1" applyAlignment="1"/>
    <xf numFmtId="165" fontId="3" fillId="0" borderId="4" xfId="0" applyNumberFormat="1" applyFont="1" applyBorder="1" applyAlignment="1"/>
    <xf numFmtId="165" fontId="3" fillId="0" borderId="51" xfId="0" applyNumberFormat="1" applyFont="1" applyBorder="1" applyAlignment="1"/>
    <xf numFmtId="165" fontId="3" fillId="0" borderId="52" xfId="0" applyNumberFormat="1" applyFont="1" applyBorder="1"/>
    <xf numFmtId="165" fontId="2" fillId="0" borderId="53" xfId="0" applyNumberFormat="1" applyFont="1" applyBorder="1" applyAlignment="1"/>
    <xf numFmtId="165" fontId="3" fillId="0" borderId="0" xfId="0" applyNumberFormat="1" applyFont="1" applyBorder="1" applyAlignment="1">
      <alignment horizontal="right"/>
    </xf>
    <xf numFmtId="165" fontId="3" fillId="0" borderId="54" xfId="0" applyNumberFormat="1" applyFont="1" applyBorder="1"/>
    <xf numFmtId="164" fontId="0" fillId="0" borderId="0" xfId="0" applyNumberFormat="1"/>
    <xf numFmtId="167" fontId="0" fillId="0" borderId="0" xfId="0" applyNumberFormat="1"/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3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2" fontId="1" fillId="0" borderId="0" xfId="0" applyFont="1"/>
    <xf numFmtId="165" fontId="2" fillId="0" borderId="0" xfId="0" applyNumberFormat="1" applyFont="1" applyBorder="1"/>
    <xf numFmtId="165" fontId="3" fillId="0" borderId="0" xfId="1" applyNumberFormat="1" applyFont="1" applyAlignment="1">
      <alignment vertical="top"/>
    </xf>
    <xf numFmtId="4" fontId="3" fillId="0" borderId="0" xfId="0" quotePrefix="1" applyNumberFormat="1" applyFont="1" applyBorder="1"/>
    <xf numFmtId="165" fontId="12" fillId="0" borderId="44" xfId="0" applyNumberFormat="1" applyFont="1" applyBorder="1" applyAlignment="1"/>
    <xf numFmtId="2" fontId="13" fillId="0" borderId="0" xfId="0" applyFont="1" applyAlignment="1"/>
    <xf numFmtId="2" fontId="13" fillId="0" borderId="0" xfId="0" applyFont="1"/>
    <xf numFmtId="1" fontId="9" fillId="0" borderId="0" xfId="0" applyNumberFormat="1" applyFont="1" applyAlignment="1"/>
    <xf numFmtId="164" fontId="10" fillId="0" borderId="0" xfId="0" applyNumberFormat="1" applyFont="1"/>
    <xf numFmtId="2" fontId="12" fillId="0" borderId="0" xfId="0" applyFont="1" applyAlignment="1"/>
    <xf numFmtId="2" fontId="0" fillId="0" borderId="0" xfId="0" applyAlignment="1">
      <alignment wrapText="1"/>
    </xf>
    <xf numFmtId="0" fontId="0" fillId="0" borderId="0" xfId="0" applyNumberFormat="1" applyAlignment="1">
      <alignment wrapText="1"/>
    </xf>
    <xf numFmtId="167" fontId="10" fillId="0" borderId="53" xfId="0" applyNumberFormat="1" applyFont="1" applyBorder="1"/>
    <xf numFmtId="164" fontId="6" fillId="0" borderId="0" xfId="0" applyNumberFormat="1" applyFont="1"/>
    <xf numFmtId="2" fontId="0" fillId="0" borderId="0" xfId="0" applyFont="1" applyAlignment="1">
      <alignment wrapText="1"/>
    </xf>
    <xf numFmtId="0" fontId="8" fillId="0" borderId="43" xfId="0" applyNumberFormat="1" applyFont="1" applyBorder="1"/>
    <xf numFmtId="2" fontId="8" fillId="0" borderId="43" xfId="0" applyFont="1" applyBorder="1"/>
    <xf numFmtId="164" fontId="8" fillId="0" borderId="43" xfId="0" applyNumberFormat="1" applyFont="1" applyBorder="1"/>
    <xf numFmtId="167" fontId="8" fillId="0" borderId="43" xfId="0" applyNumberFormat="1" applyFont="1" applyBorder="1"/>
    <xf numFmtId="167" fontId="8" fillId="0" borderId="46" xfId="0" applyNumberFormat="1" applyFont="1" applyBorder="1"/>
    <xf numFmtId="0" fontId="8" fillId="0" borderId="25" xfId="0" applyNumberFormat="1" applyFont="1" applyFill="1" applyBorder="1"/>
    <xf numFmtId="2" fontId="8" fillId="0" borderId="25" xfId="0" applyFont="1" applyFill="1" applyBorder="1"/>
    <xf numFmtId="2" fontId="8" fillId="0" borderId="0" xfId="0" applyFont="1" applyBorder="1"/>
    <xf numFmtId="164" fontId="8" fillId="0" borderId="0" xfId="0" applyNumberFormat="1" applyFont="1" applyBorder="1"/>
    <xf numFmtId="167" fontId="8" fillId="0" borderId="0" xfId="0" applyNumberFormat="1" applyFont="1" applyBorder="1"/>
    <xf numFmtId="0" fontId="8" fillId="0" borderId="0" xfId="0" applyNumberFormat="1" applyFont="1"/>
    <xf numFmtId="2" fontId="8" fillId="0" borderId="0" xfId="0" applyFont="1"/>
    <xf numFmtId="164" fontId="8" fillId="0" borderId="0" xfId="0" applyNumberFormat="1" applyFont="1"/>
    <xf numFmtId="167" fontId="8" fillId="0" borderId="0" xfId="0" applyNumberFormat="1" applyFont="1"/>
    <xf numFmtId="2" fontId="8" fillId="0" borderId="24" xfId="0" applyFont="1" applyFill="1" applyBorder="1"/>
    <xf numFmtId="0" fontId="8" fillId="0" borderId="0" xfId="0" applyNumberFormat="1" applyFont="1" applyFill="1" applyBorder="1"/>
    <xf numFmtId="2" fontId="8" fillId="0" borderId="0" xfId="0" applyFont="1" applyFill="1" applyBorder="1"/>
    <xf numFmtId="0" fontId="3" fillId="0" borderId="6" xfId="1" applyNumberFormat="1" applyFont="1" applyBorder="1"/>
    <xf numFmtId="165" fontId="3" fillId="0" borderId="6" xfId="1" applyNumberFormat="1" applyFont="1" applyBorder="1"/>
    <xf numFmtId="165" fontId="2" fillId="0" borderId="6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center"/>
    </xf>
    <xf numFmtId="165" fontId="2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0" fontId="3" fillId="0" borderId="6" xfId="1" applyNumberFormat="1" applyFont="1" applyBorder="1" applyAlignment="1">
      <alignment horizontal="center" vertical="top"/>
    </xf>
    <xf numFmtId="165" fontId="3" fillId="0" borderId="6" xfId="1" applyNumberFormat="1" applyFont="1" applyBorder="1" applyAlignment="1">
      <alignment vertical="top"/>
    </xf>
    <xf numFmtId="165" fontId="2" fillId="0" borderId="6" xfId="1" applyNumberFormat="1" applyFont="1" applyBorder="1" applyAlignment="1">
      <alignment horizontal="right" vertical="top"/>
    </xf>
    <xf numFmtId="165" fontId="2" fillId="0" borderId="6" xfId="1" applyNumberFormat="1" applyFont="1" applyBorder="1" applyAlignment="1">
      <alignment vertical="top"/>
    </xf>
    <xf numFmtId="165" fontId="3" fillId="0" borderId="6" xfId="1" applyNumberFormat="1" applyFont="1" applyBorder="1" applyAlignment="1">
      <alignment vertical="top" wrapText="1"/>
    </xf>
    <xf numFmtId="165" fontId="8" fillId="0" borderId="6" xfId="1" applyNumberFormat="1" applyFont="1" applyBorder="1" applyAlignment="1">
      <alignment vertical="top" wrapText="1"/>
    </xf>
    <xf numFmtId="168" fontId="2" fillId="0" borderId="0" xfId="0" applyNumberFormat="1" applyFont="1" applyBorder="1"/>
    <xf numFmtId="165" fontId="2" fillId="0" borderId="54" xfId="0" applyNumberFormat="1" applyFont="1" applyBorder="1"/>
    <xf numFmtId="2" fontId="3" fillId="0" borderId="5" xfId="0" applyFont="1" applyBorder="1" applyAlignment="1">
      <alignment horizontal="center"/>
    </xf>
    <xf numFmtId="2" fontId="3" fillId="0" borderId="9" xfId="0" applyFont="1" applyBorder="1" applyAlignment="1">
      <alignment horizontal="center"/>
    </xf>
  </cellXfs>
  <cellStyles count="2">
    <cellStyle name="Normal" xfId="0" builtinId="0"/>
    <cellStyle name="Normal_Ac- AnyPC 2002-3 r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4</xdr:col>
      <xdr:colOff>304800</xdr:colOff>
      <xdr:row>28</xdr:row>
      <xdr:rowOff>28575</xdr:rowOff>
    </xdr:to>
    <xdr:pic>
      <xdr:nvPicPr>
        <xdr:cNvPr id="3077" name="Picture 3" descr="C:\Users\Sean\Documents\SA Signatu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459"/>
        <a:stretch>
          <a:fillRect/>
        </a:stretch>
      </xdr:blipFill>
      <xdr:spPr bwMode="auto">
        <a:xfrm>
          <a:off x="2228850" y="5114925"/>
          <a:ext cx="1028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="75" workbookViewId="0">
      <pane xSplit="4" ySplit="6" topLeftCell="E71" activePane="bottomRight" state="frozenSplit"/>
      <selection pane="topRight" activeCell="E1" sqref="E1"/>
      <selection pane="bottomLeft" activeCell="A5" sqref="A5"/>
      <selection pane="bottomRight" activeCell="H56" sqref="H56"/>
    </sheetView>
  </sheetViews>
  <sheetFormatPr defaultRowHeight="15"/>
  <cols>
    <col min="1" max="1" width="10.7109375" style="18" customWidth="1"/>
    <col min="2" max="2" width="13.28515625" style="18" bestFit="1" customWidth="1"/>
    <col min="3" max="3" width="26.140625" style="18" customWidth="1"/>
    <col min="4" max="4" width="12.140625" style="73" customWidth="1"/>
    <col min="5" max="5" width="11.42578125" style="18" customWidth="1"/>
    <col min="6" max="6" width="9.85546875" style="18" customWidth="1"/>
    <col min="7" max="7" width="11.42578125" style="18" customWidth="1"/>
    <col min="8" max="8" width="16.42578125" style="18" customWidth="1"/>
    <col min="9" max="10" width="11.85546875" style="18" customWidth="1"/>
    <col min="11" max="11" width="12.7109375" style="18" customWidth="1"/>
    <col min="12" max="12" width="11.42578125" style="18" customWidth="1"/>
    <col min="13" max="16384" width="9.140625" style="18"/>
  </cols>
  <sheetData>
    <row r="2" spans="1:11" ht="15.75">
      <c r="A2" s="16" t="s">
        <v>25</v>
      </c>
      <c r="B2" s="17"/>
      <c r="C2" s="17"/>
      <c r="D2" s="69"/>
      <c r="E2" s="17"/>
      <c r="F2" s="17" t="s">
        <v>168</v>
      </c>
      <c r="G2" s="17"/>
      <c r="H2" s="17"/>
    </row>
    <row r="3" spans="1:11">
      <c r="A3" s="19"/>
      <c r="B3" s="19"/>
      <c r="C3" s="20"/>
      <c r="D3" s="70"/>
      <c r="E3" s="19"/>
      <c r="F3" s="19"/>
      <c r="G3" s="19"/>
      <c r="H3" s="19"/>
    </row>
    <row r="4" spans="1:11" ht="15.75">
      <c r="A4" s="21" t="s">
        <v>19</v>
      </c>
      <c r="B4" s="21" t="s">
        <v>0</v>
      </c>
      <c r="C4" s="21"/>
      <c r="D4" s="71" t="s">
        <v>36</v>
      </c>
      <c r="E4" s="21" t="s">
        <v>13</v>
      </c>
      <c r="F4" s="21" t="s">
        <v>14</v>
      </c>
      <c r="G4" s="21" t="s">
        <v>231</v>
      </c>
      <c r="H4" s="21" t="s">
        <v>149</v>
      </c>
      <c r="I4" s="22" t="s">
        <v>152</v>
      </c>
      <c r="J4" s="22" t="s">
        <v>5</v>
      </c>
      <c r="K4" s="42" t="s">
        <v>2</v>
      </c>
    </row>
    <row r="5" spans="1:11">
      <c r="A5" s="20" t="s">
        <v>3</v>
      </c>
      <c r="B5" s="20" t="s">
        <v>6</v>
      </c>
      <c r="C5" s="20" t="s">
        <v>28</v>
      </c>
      <c r="D5" s="72"/>
      <c r="E5" s="23"/>
      <c r="F5" s="23"/>
      <c r="G5" s="24"/>
      <c r="H5" s="24"/>
      <c r="K5" s="43" t="s">
        <v>15</v>
      </c>
    </row>
    <row r="6" spans="1:11" s="47" customFormat="1" ht="15.75" thickBot="1">
      <c r="A6" s="46"/>
      <c r="D6" s="73"/>
      <c r="E6" s="46"/>
      <c r="F6" s="46"/>
      <c r="G6" s="46"/>
      <c r="H6" s="46"/>
      <c r="K6" s="48"/>
    </row>
    <row r="7" spans="1:11" ht="16.5" thickTop="1" thickBot="1">
      <c r="A7" s="23"/>
      <c r="B7" s="25" t="s">
        <v>29</v>
      </c>
      <c r="C7" s="25" t="s">
        <v>34</v>
      </c>
      <c r="D7" s="74">
        <v>38704.339999999997</v>
      </c>
      <c r="E7" s="23"/>
      <c r="F7" s="23"/>
      <c r="G7" s="23"/>
      <c r="H7" s="23"/>
      <c r="I7" s="25"/>
      <c r="J7" s="25"/>
      <c r="K7" s="43"/>
    </row>
    <row r="8" spans="1:11" ht="15.75" thickTop="1">
      <c r="A8" s="26"/>
      <c r="B8" s="27"/>
      <c r="C8" s="28"/>
      <c r="D8" s="75"/>
      <c r="E8" s="30"/>
      <c r="F8" s="30"/>
      <c r="G8" s="29"/>
      <c r="H8" s="29"/>
      <c r="I8" s="29"/>
      <c r="J8" s="29"/>
      <c r="K8" s="44"/>
    </row>
    <row r="9" spans="1:11">
      <c r="A9" s="26" t="s">
        <v>229</v>
      </c>
      <c r="B9" s="27" t="s">
        <v>225</v>
      </c>
      <c r="C9" s="28" t="s">
        <v>230</v>
      </c>
      <c r="D9" s="75">
        <v>5005</v>
      </c>
      <c r="E9" s="30"/>
      <c r="F9" s="30"/>
      <c r="G9" s="29"/>
      <c r="H9" s="29"/>
      <c r="I9" s="29"/>
      <c r="J9" s="29">
        <v>5005</v>
      </c>
      <c r="K9" s="44"/>
    </row>
    <row r="10" spans="1:11">
      <c r="A10" s="26" t="s">
        <v>121</v>
      </c>
      <c r="B10" s="27" t="s">
        <v>225</v>
      </c>
      <c r="C10" s="28" t="s">
        <v>13</v>
      </c>
      <c r="D10" s="75">
        <v>9873</v>
      </c>
      <c r="E10" s="30">
        <v>9873</v>
      </c>
      <c r="F10" s="30"/>
      <c r="G10" s="29"/>
      <c r="H10" s="29"/>
      <c r="I10" s="29"/>
      <c r="J10" s="29"/>
      <c r="K10" s="44"/>
    </row>
    <row r="11" spans="1:11">
      <c r="A11" s="26" t="s">
        <v>121</v>
      </c>
      <c r="B11" s="27" t="s">
        <v>225</v>
      </c>
      <c r="C11" s="28" t="s">
        <v>226</v>
      </c>
      <c r="D11" s="75">
        <v>627</v>
      </c>
      <c r="E11" s="30">
        <v>627</v>
      </c>
      <c r="F11" s="30"/>
      <c r="G11" s="29"/>
      <c r="H11" s="29"/>
      <c r="I11" s="29"/>
      <c r="J11" s="29"/>
      <c r="K11" s="44"/>
    </row>
    <row r="12" spans="1:11">
      <c r="A12" s="26" t="s">
        <v>118</v>
      </c>
      <c r="B12" s="27" t="s">
        <v>227</v>
      </c>
      <c r="C12" s="28" t="s">
        <v>112</v>
      </c>
      <c r="D12" s="75">
        <v>132.30000000000001</v>
      </c>
      <c r="E12" s="30"/>
      <c r="F12" s="30"/>
      <c r="G12" s="29"/>
      <c r="H12" s="29">
        <v>132.30000000000001</v>
      </c>
      <c r="I12" s="29"/>
      <c r="J12" s="29"/>
      <c r="K12" s="44"/>
    </row>
    <row r="13" spans="1:11">
      <c r="A13" s="26" t="s">
        <v>138</v>
      </c>
      <c r="B13" s="27" t="s">
        <v>164</v>
      </c>
      <c r="C13" s="28" t="s">
        <v>127</v>
      </c>
      <c r="D13" s="75">
        <v>1.33</v>
      </c>
      <c r="E13" s="30"/>
      <c r="F13" s="30">
        <v>1.33</v>
      </c>
      <c r="G13" s="29"/>
      <c r="H13" s="29"/>
      <c r="I13" s="29"/>
      <c r="J13" s="29"/>
      <c r="K13" s="44"/>
    </row>
    <row r="14" spans="1:11">
      <c r="A14" s="26" t="s">
        <v>139</v>
      </c>
      <c r="B14" s="27" t="s">
        <v>232</v>
      </c>
      <c r="C14" s="28" t="s">
        <v>127</v>
      </c>
      <c r="D14" s="75">
        <v>1.54</v>
      </c>
      <c r="E14" s="30"/>
      <c r="F14" s="30">
        <v>1.54</v>
      </c>
      <c r="G14" s="29"/>
      <c r="H14" s="29"/>
      <c r="I14" s="29"/>
      <c r="J14" s="29"/>
      <c r="K14" s="44"/>
    </row>
    <row r="15" spans="1:11">
      <c r="A15" s="26" t="s">
        <v>239</v>
      </c>
      <c r="B15" s="27" t="s">
        <v>233</v>
      </c>
      <c r="C15" s="28" t="s">
        <v>240</v>
      </c>
      <c r="D15" s="75">
        <v>6000</v>
      </c>
      <c r="E15" s="30"/>
      <c r="F15" s="30"/>
      <c r="G15" s="29">
        <v>6000</v>
      </c>
      <c r="H15" s="29"/>
      <c r="I15" s="29"/>
      <c r="J15" s="29"/>
      <c r="K15" s="44"/>
    </row>
    <row r="16" spans="1:11">
      <c r="A16" s="26" t="s">
        <v>119</v>
      </c>
      <c r="B16" s="27" t="s">
        <v>235</v>
      </c>
      <c r="C16" s="28" t="s">
        <v>236</v>
      </c>
      <c r="D16" s="75">
        <v>25</v>
      </c>
      <c r="E16" s="30"/>
      <c r="F16" s="30"/>
      <c r="G16" s="29">
        <v>25</v>
      </c>
      <c r="H16" s="29"/>
      <c r="I16" s="29"/>
      <c r="J16" s="29"/>
      <c r="K16" s="44"/>
    </row>
    <row r="17" spans="1:11">
      <c r="A17" s="26" t="s">
        <v>150</v>
      </c>
      <c r="B17" s="27" t="s">
        <v>234</v>
      </c>
      <c r="C17" s="28" t="s">
        <v>151</v>
      </c>
      <c r="D17" s="75">
        <v>1465</v>
      </c>
      <c r="E17" s="30"/>
      <c r="F17" s="30"/>
      <c r="G17" s="29"/>
      <c r="H17" s="29"/>
      <c r="I17" s="29">
        <v>1465</v>
      </c>
      <c r="J17" s="29"/>
      <c r="K17" s="44"/>
    </row>
    <row r="18" spans="1:11">
      <c r="A18" s="26" t="s">
        <v>120</v>
      </c>
      <c r="B18" s="27" t="s">
        <v>228</v>
      </c>
      <c r="C18" s="28" t="s">
        <v>112</v>
      </c>
      <c r="D18" s="75">
        <v>132.30000000000001</v>
      </c>
      <c r="E18" s="30"/>
      <c r="F18" s="30"/>
      <c r="G18" s="29"/>
      <c r="H18" s="29">
        <v>132.30000000000001</v>
      </c>
      <c r="I18" s="29"/>
      <c r="J18" s="29"/>
      <c r="K18" s="44"/>
    </row>
    <row r="19" spans="1:11">
      <c r="A19" s="26" t="s">
        <v>124</v>
      </c>
      <c r="B19" s="27" t="s">
        <v>234</v>
      </c>
      <c r="C19" s="28" t="s">
        <v>127</v>
      </c>
      <c r="D19" s="75">
        <v>2.04</v>
      </c>
      <c r="E19" s="30"/>
      <c r="F19" s="30">
        <v>2.04</v>
      </c>
      <c r="G19" s="29"/>
      <c r="H19" s="29"/>
      <c r="I19" s="29"/>
      <c r="J19" s="29"/>
      <c r="K19" s="44"/>
    </row>
    <row r="20" spans="1:11">
      <c r="A20" s="26" t="s">
        <v>140</v>
      </c>
      <c r="B20" s="27" t="s">
        <v>183</v>
      </c>
      <c r="C20" s="28" t="s">
        <v>127</v>
      </c>
      <c r="D20" s="75">
        <v>1.84</v>
      </c>
      <c r="E20" s="30"/>
      <c r="F20" s="30">
        <v>1.84</v>
      </c>
      <c r="G20" s="29"/>
      <c r="H20" s="29"/>
      <c r="I20" s="29"/>
      <c r="J20" s="29"/>
      <c r="K20" s="44"/>
    </row>
    <row r="21" spans="1:11">
      <c r="A21" s="26" t="s">
        <v>237</v>
      </c>
      <c r="B21" s="27" t="s">
        <v>189</v>
      </c>
      <c r="C21" s="28" t="s">
        <v>112</v>
      </c>
      <c r="D21" s="75">
        <v>294</v>
      </c>
      <c r="E21" s="30"/>
      <c r="F21" s="30"/>
      <c r="G21" s="29"/>
      <c r="H21" s="29">
        <v>294</v>
      </c>
      <c r="I21" s="29"/>
      <c r="J21" s="29"/>
      <c r="K21" s="44"/>
    </row>
    <row r="22" spans="1:11">
      <c r="A22" s="26" t="s">
        <v>246</v>
      </c>
      <c r="B22" s="27" t="s">
        <v>186</v>
      </c>
      <c r="C22" s="28" t="s">
        <v>135</v>
      </c>
      <c r="D22" s="75">
        <v>60.5</v>
      </c>
      <c r="E22" s="30"/>
      <c r="F22" s="30"/>
      <c r="G22" s="29"/>
      <c r="H22" s="29"/>
      <c r="I22" s="29">
        <v>60.5</v>
      </c>
      <c r="J22" s="29"/>
      <c r="K22" s="44"/>
    </row>
    <row r="23" spans="1:11">
      <c r="A23" s="26" t="s">
        <v>128</v>
      </c>
      <c r="B23" s="27" t="s">
        <v>238</v>
      </c>
      <c r="C23" s="28" t="s">
        <v>127</v>
      </c>
      <c r="D23" s="75">
        <v>1.76</v>
      </c>
      <c r="E23" s="30"/>
      <c r="F23" s="30">
        <v>1.76</v>
      </c>
      <c r="G23" s="29"/>
      <c r="H23" s="29"/>
      <c r="I23" s="29"/>
      <c r="J23" s="29"/>
      <c r="K23" s="44"/>
    </row>
    <row r="24" spans="1:11">
      <c r="A24" s="26" t="s">
        <v>241</v>
      </c>
      <c r="B24" s="27" t="s">
        <v>242</v>
      </c>
      <c r="C24" s="28" t="s">
        <v>243</v>
      </c>
      <c r="D24" s="75">
        <v>5400</v>
      </c>
      <c r="E24" s="30"/>
      <c r="F24" s="30"/>
      <c r="G24" s="29">
        <v>5400</v>
      </c>
      <c r="H24" s="29"/>
      <c r="I24" s="29"/>
      <c r="J24" s="29"/>
      <c r="K24" s="44"/>
    </row>
    <row r="25" spans="1:11">
      <c r="A25" s="26" t="s">
        <v>133</v>
      </c>
      <c r="B25" s="27" t="s">
        <v>247</v>
      </c>
      <c r="C25" s="28" t="s">
        <v>127</v>
      </c>
      <c r="D25" s="75">
        <v>1.63</v>
      </c>
      <c r="E25" s="30"/>
      <c r="F25" s="30">
        <v>1.63</v>
      </c>
      <c r="G25" s="29"/>
      <c r="H25" s="29"/>
      <c r="I25" s="29"/>
      <c r="J25" s="29"/>
      <c r="K25" s="44"/>
    </row>
    <row r="26" spans="1:11">
      <c r="A26" s="26" t="s">
        <v>148</v>
      </c>
      <c r="B26" s="27" t="s">
        <v>244</v>
      </c>
      <c r="C26" s="28" t="s">
        <v>245</v>
      </c>
      <c r="D26" s="75">
        <v>200</v>
      </c>
      <c r="E26" s="30"/>
      <c r="F26" s="30"/>
      <c r="G26" s="29">
        <v>200</v>
      </c>
      <c r="H26" s="29"/>
      <c r="I26" s="29"/>
      <c r="J26" s="29"/>
      <c r="K26" s="44"/>
    </row>
    <row r="27" spans="1:11">
      <c r="A27" s="26" t="s">
        <v>122</v>
      </c>
      <c r="B27" s="27" t="s">
        <v>248</v>
      </c>
      <c r="C27" s="28" t="s">
        <v>13</v>
      </c>
      <c r="D27" s="75">
        <v>10500</v>
      </c>
      <c r="E27" s="30">
        <v>10500</v>
      </c>
      <c r="F27" s="30"/>
      <c r="G27" s="29"/>
      <c r="H27" s="29"/>
      <c r="I27" s="29"/>
      <c r="J27" s="29"/>
      <c r="K27" s="44"/>
    </row>
    <row r="28" spans="1:11" ht="30">
      <c r="A28" s="26" t="s">
        <v>249</v>
      </c>
      <c r="B28" s="27" t="s">
        <v>250</v>
      </c>
      <c r="C28" s="28" t="s">
        <v>251</v>
      </c>
      <c r="D28" s="75">
        <v>1.63</v>
      </c>
      <c r="E28" s="30"/>
      <c r="F28" s="30"/>
      <c r="G28" s="29"/>
      <c r="H28" s="29"/>
      <c r="I28" s="29">
        <v>1.63</v>
      </c>
      <c r="J28" s="29"/>
      <c r="K28" s="44"/>
    </row>
    <row r="29" spans="1:11">
      <c r="A29" s="26" t="s">
        <v>134</v>
      </c>
      <c r="B29" s="27" t="s">
        <v>256</v>
      </c>
      <c r="C29" s="28" t="s">
        <v>127</v>
      </c>
      <c r="D29" s="75">
        <v>1.96</v>
      </c>
      <c r="E29" s="30"/>
      <c r="F29" s="30">
        <v>1.96</v>
      </c>
      <c r="G29" s="29"/>
      <c r="H29" s="29"/>
      <c r="I29" s="29"/>
      <c r="J29" s="29"/>
      <c r="K29" s="44"/>
    </row>
    <row r="30" spans="1:11">
      <c r="A30" s="26" t="s">
        <v>154</v>
      </c>
      <c r="B30" s="27" t="s">
        <v>252</v>
      </c>
      <c r="C30" s="28" t="s">
        <v>245</v>
      </c>
      <c r="D30" s="75">
        <v>500</v>
      </c>
      <c r="E30" s="30"/>
      <c r="F30" s="30"/>
      <c r="G30" s="29">
        <v>500</v>
      </c>
      <c r="H30" s="29"/>
      <c r="I30" s="29"/>
      <c r="J30" s="29"/>
      <c r="K30" s="44"/>
    </row>
    <row r="31" spans="1:11">
      <c r="A31" s="26" t="s">
        <v>123</v>
      </c>
      <c r="B31" s="27" t="s">
        <v>253</v>
      </c>
      <c r="C31" s="28" t="s">
        <v>125</v>
      </c>
      <c r="D31" s="75">
        <v>1417.44</v>
      </c>
      <c r="E31" s="30"/>
      <c r="F31" s="30"/>
      <c r="G31" s="29"/>
      <c r="H31" s="29"/>
      <c r="I31" s="29"/>
      <c r="J31" s="29"/>
      <c r="K31" s="44">
        <v>1417.44</v>
      </c>
    </row>
    <row r="32" spans="1:11">
      <c r="A32" s="26" t="s">
        <v>254</v>
      </c>
      <c r="B32" s="27" t="s">
        <v>255</v>
      </c>
      <c r="C32" s="28" t="s">
        <v>112</v>
      </c>
      <c r="D32" s="75">
        <v>411.6</v>
      </c>
      <c r="E32" s="30"/>
      <c r="F32" s="30"/>
      <c r="G32" s="29"/>
      <c r="H32" s="29">
        <v>411.6</v>
      </c>
      <c r="I32" s="29"/>
      <c r="J32" s="29"/>
      <c r="K32" s="44"/>
    </row>
    <row r="33" spans="1:11">
      <c r="A33" s="26" t="s">
        <v>141</v>
      </c>
      <c r="B33" s="27" t="s">
        <v>257</v>
      </c>
      <c r="C33" s="28" t="s">
        <v>127</v>
      </c>
      <c r="D33" s="75">
        <v>2.1800000000000002</v>
      </c>
      <c r="E33" s="30"/>
      <c r="F33" s="30">
        <v>2.1800000000000002</v>
      </c>
      <c r="G33" s="29"/>
      <c r="H33" s="29"/>
      <c r="I33" s="29"/>
      <c r="J33" s="29"/>
      <c r="K33" s="44"/>
    </row>
    <row r="34" spans="1:11">
      <c r="A34" s="26" t="s">
        <v>142</v>
      </c>
      <c r="B34" s="27" t="s">
        <v>258</v>
      </c>
      <c r="C34" s="28" t="s">
        <v>127</v>
      </c>
      <c r="D34" s="75">
        <v>1.98</v>
      </c>
      <c r="E34" s="30"/>
      <c r="F34" s="30">
        <v>1.98</v>
      </c>
      <c r="G34" s="29"/>
      <c r="H34" s="29"/>
      <c r="I34" s="29"/>
      <c r="J34" s="29"/>
      <c r="K34" s="44"/>
    </row>
    <row r="35" spans="1:11">
      <c r="A35" s="26" t="s">
        <v>259</v>
      </c>
      <c r="B35" s="27" t="s">
        <v>260</v>
      </c>
      <c r="C35" s="28" t="s">
        <v>151</v>
      </c>
      <c r="D35" s="75">
        <v>1466.85</v>
      </c>
      <c r="E35" s="30"/>
      <c r="F35" s="30"/>
      <c r="G35" s="29"/>
      <c r="H35" s="29"/>
      <c r="I35" s="29">
        <v>1466.85</v>
      </c>
      <c r="J35" s="29"/>
      <c r="K35" s="44"/>
    </row>
    <row r="36" spans="1:11">
      <c r="A36" s="26" t="s">
        <v>261</v>
      </c>
      <c r="B36" s="27" t="s">
        <v>262</v>
      </c>
      <c r="C36" s="28" t="s">
        <v>303</v>
      </c>
      <c r="D36" s="75"/>
      <c r="E36" s="30"/>
      <c r="F36" s="151"/>
      <c r="G36" s="29"/>
      <c r="H36" s="29"/>
      <c r="I36" s="29"/>
      <c r="J36" s="29"/>
      <c r="K36" s="44"/>
    </row>
    <row r="37" spans="1:11">
      <c r="A37" s="26" t="s">
        <v>263</v>
      </c>
      <c r="B37" s="27" t="s">
        <v>264</v>
      </c>
      <c r="C37" s="28" t="s">
        <v>303</v>
      </c>
      <c r="D37" s="75"/>
      <c r="E37" s="30"/>
      <c r="F37" s="30"/>
      <c r="G37" s="29"/>
      <c r="H37" s="29"/>
      <c r="I37" s="29"/>
      <c r="J37" s="29"/>
      <c r="K37" s="44"/>
    </row>
    <row r="38" spans="1:11">
      <c r="A38" s="26" t="s">
        <v>143</v>
      </c>
      <c r="B38" s="27" t="s">
        <v>265</v>
      </c>
      <c r="C38" s="28" t="s">
        <v>127</v>
      </c>
      <c r="D38" s="75">
        <v>1.95</v>
      </c>
      <c r="E38" s="30"/>
      <c r="F38" s="30">
        <v>1.95</v>
      </c>
      <c r="G38" s="29"/>
      <c r="H38" s="29"/>
      <c r="I38" s="29"/>
      <c r="J38" s="29"/>
      <c r="K38" s="44"/>
    </row>
    <row r="39" spans="1:11">
      <c r="A39" s="26" t="s">
        <v>287</v>
      </c>
      <c r="B39" s="27" t="s">
        <v>288</v>
      </c>
      <c r="C39" s="28" t="s">
        <v>127</v>
      </c>
      <c r="D39" s="75">
        <v>1.79</v>
      </c>
      <c r="E39" s="30"/>
      <c r="F39" s="30">
        <v>1.79</v>
      </c>
      <c r="G39" s="29"/>
      <c r="H39" s="29"/>
      <c r="I39" s="29"/>
      <c r="J39" s="29"/>
      <c r="K39" s="44"/>
    </row>
    <row r="40" spans="1:11">
      <c r="A40" s="26" t="s">
        <v>289</v>
      </c>
      <c r="B40" s="27" t="s">
        <v>283</v>
      </c>
      <c r="C40" s="28" t="s">
        <v>127</v>
      </c>
      <c r="D40" s="75">
        <v>1.49</v>
      </c>
      <c r="E40" s="30"/>
      <c r="F40" s="30">
        <v>1.49</v>
      </c>
      <c r="G40" s="29"/>
      <c r="H40" s="29"/>
      <c r="I40" s="29"/>
      <c r="J40" s="29"/>
      <c r="K40" s="44"/>
    </row>
    <row r="41" spans="1:11">
      <c r="A41" s="26" t="s">
        <v>291</v>
      </c>
      <c r="B41" s="27" t="s">
        <v>290</v>
      </c>
      <c r="C41" s="28" t="s">
        <v>292</v>
      </c>
      <c r="D41" s="75">
        <v>670</v>
      </c>
      <c r="E41" s="30"/>
      <c r="F41" s="30"/>
      <c r="G41" s="29">
        <v>670</v>
      </c>
      <c r="H41" s="29"/>
      <c r="I41" s="29"/>
      <c r="J41" s="29"/>
      <c r="K41" s="44"/>
    </row>
    <row r="42" spans="1:11">
      <c r="A42" s="26" t="s">
        <v>293</v>
      </c>
      <c r="B42" s="27" t="s">
        <v>290</v>
      </c>
      <c r="C42" s="28" t="s">
        <v>125</v>
      </c>
      <c r="D42" s="75">
        <v>1479.27</v>
      </c>
      <c r="E42" s="30"/>
      <c r="F42" s="30"/>
      <c r="G42" s="29"/>
      <c r="H42" s="29"/>
      <c r="I42" s="29"/>
      <c r="J42" s="29"/>
      <c r="K42" s="44">
        <v>1479.27</v>
      </c>
    </row>
    <row r="43" spans="1:11">
      <c r="A43" s="26" t="s">
        <v>294</v>
      </c>
      <c r="B43" s="27" t="s">
        <v>295</v>
      </c>
      <c r="C43" s="28" t="s">
        <v>296</v>
      </c>
      <c r="D43" s="75">
        <v>240</v>
      </c>
      <c r="E43" s="30"/>
      <c r="F43" s="30"/>
      <c r="G43" s="29">
        <v>240</v>
      </c>
      <c r="H43" s="29"/>
      <c r="I43" s="29"/>
      <c r="J43" s="29"/>
      <c r="K43" s="44"/>
    </row>
    <row r="44" spans="1:11">
      <c r="A44" s="26" t="s">
        <v>297</v>
      </c>
      <c r="B44" s="27" t="s">
        <v>298</v>
      </c>
      <c r="C44" s="28" t="s">
        <v>112</v>
      </c>
      <c r="D44" s="75">
        <v>617.4</v>
      </c>
      <c r="E44" s="30"/>
      <c r="F44" s="30"/>
      <c r="G44" s="29"/>
      <c r="H44" s="29">
        <v>617.4</v>
      </c>
      <c r="I44" s="29"/>
      <c r="J44" s="29"/>
      <c r="K44" s="44"/>
    </row>
    <row r="45" spans="1:11">
      <c r="A45" s="26" t="s">
        <v>299</v>
      </c>
      <c r="B45" s="27" t="s">
        <v>300</v>
      </c>
      <c r="C45" s="28" t="s">
        <v>301</v>
      </c>
      <c r="D45" s="75">
        <v>900</v>
      </c>
      <c r="E45" s="30"/>
      <c r="F45" s="30"/>
      <c r="G45" s="29">
        <v>900</v>
      </c>
      <c r="H45" s="29"/>
      <c r="I45" s="29"/>
      <c r="J45" s="29"/>
      <c r="K45" s="44"/>
    </row>
    <row r="46" spans="1:11">
      <c r="A46" s="26"/>
      <c r="B46" s="27"/>
      <c r="C46" s="28"/>
      <c r="D46" s="75"/>
      <c r="E46" s="30"/>
      <c r="F46" s="30"/>
      <c r="G46" s="29"/>
      <c r="H46" s="29"/>
      <c r="I46" s="29"/>
      <c r="J46" s="29"/>
      <c r="K46" s="44"/>
    </row>
    <row r="47" spans="1:11">
      <c r="A47" s="26"/>
      <c r="B47" s="27"/>
      <c r="C47" s="28"/>
      <c r="D47" s="75"/>
      <c r="E47" s="30"/>
      <c r="F47" s="30"/>
      <c r="G47" s="29"/>
      <c r="H47" s="29"/>
      <c r="I47" s="29"/>
      <c r="J47" s="29"/>
      <c r="K47" s="44"/>
    </row>
    <row r="48" spans="1:11">
      <c r="A48" s="26"/>
      <c r="B48" s="27"/>
      <c r="C48" s="28"/>
      <c r="D48" s="75"/>
      <c r="E48" s="30"/>
      <c r="F48" s="30"/>
      <c r="G48" s="29"/>
      <c r="H48" s="29"/>
      <c r="I48" s="29"/>
      <c r="J48" s="29"/>
      <c r="K48" s="44"/>
    </row>
    <row r="49" spans="1:12" ht="15.75" thickBot="1">
      <c r="A49" s="26"/>
      <c r="B49" s="27"/>
      <c r="C49" s="28"/>
      <c r="D49" s="75">
        <f>SUM(E49:K49)</f>
        <v>0</v>
      </c>
      <c r="E49" s="31"/>
      <c r="F49" s="31"/>
      <c r="K49" s="43"/>
    </row>
    <row r="50" spans="1:12" ht="18.75" customHeight="1" thickTop="1" thickBot="1">
      <c r="A50" s="32" t="s">
        <v>4</v>
      </c>
      <c r="B50" s="32"/>
      <c r="C50" s="33"/>
      <c r="D50" s="76">
        <f>SUM(D8:D49)</f>
        <v>47439.779999999992</v>
      </c>
      <c r="E50" s="68">
        <f t="shared" ref="E50:K50" si="0">SUM(E7:E49)</f>
        <v>21000</v>
      </c>
      <c r="F50" s="45">
        <f t="shared" si="0"/>
        <v>21.49</v>
      </c>
      <c r="G50" s="99">
        <f>SUM(G9:G49)</f>
        <v>13935</v>
      </c>
      <c r="H50" s="99">
        <f t="shared" si="0"/>
        <v>1587.6</v>
      </c>
      <c r="I50" s="45">
        <f t="shared" si="0"/>
        <v>2993.98</v>
      </c>
      <c r="J50" s="45">
        <f t="shared" si="0"/>
        <v>5005</v>
      </c>
      <c r="K50" s="34">
        <f t="shared" si="0"/>
        <v>2896.71</v>
      </c>
      <c r="L50" s="154">
        <f>SUM(E50:K50)</f>
        <v>47439.780000000006</v>
      </c>
    </row>
    <row r="51" spans="1:12" ht="16.5" thickTop="1" thickBot="1">
      <c r="A51" s="20"/>
      <c r="D51" s="77"/>
      <c r="E51" s="35"/>
      <c r="F51" s="36"/>
    </row>
    <row r="52" spans="1:12" ht="16.5" thickTop="1" thickBot="1">
      <c r="A52" s="20"/>
      <c r="C52" s="25"/>
      <c r="D52" s="77"/>
      <c r="E52" s="35"/>
      <c r="F52" s="39"/>
      <c r="I52" s="65">
        <f>D50-E50</f>
        <v>26439.779999999992</v>
      </c>
      <c r="J52" s="25"/>
    </row>
    <row r="53" spans="1:12" ht="15.75" thickTop="1">
      <c r="A53" s="20"/>
      <c r="D53" s="77"/>
      <c r="F53" s="39"/>
    </row>
    <row r="54" spans="1:12" ht="12.75" customHeight="1">
      <c r="A54" s="37"/>
      <c r="B54" s="25"/>
      <c r="C54" s="23"/>
      <c r="F54" s="38"/>
      <c r="G54" s="38"/>
      <c r="H54" s="38"/>
      <c r="I54" s="25"/>
      <c r="J54" s="25"/>
    </row>
    <row r="55" spans="1:12" ht="15.75">
      <c r="A55" s="38"/>
      <c r="B55" s="38"/>
      <c r="C55" s="25"/>
    </row>
    <row r="56" spans="1:12" ht="15.75">
      <c r="A56" s="38"/>
      <c r="B56" s="38"/>
      <c r="C56" s="25" t="s">
        <v>312</v>
      </c>
      <c r="E56" s="31" t="s">
        <v>53</v>
      </c>
    </row>
    <row r="57" spans="1:12">
      <c r="E57" s="1" t="s">
        <v>54</v>
      </c>
    </row>
    <row r="58" spans="1:12">
      <c r="H58" s="18" t="s">
        <v>102</v>
      </c>
    </row>
  </sheetData>
  <phoneticPr fontId="7" type="noConversion"/>
  <printOptions horizontalCentered="1" gridLines="1" gridLinesSet="0"/>
  <pageMargins left="0.94488188976377963" right="0.94488188976377963" top="0.98425196850393704" bottom="0.98425196850393704" header="0.51181102362204722" footer="0.51181102362204722"/>
  <pageSetup paperSize="9" scale="52" orientation="landscape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="75" workbookViewId="0">
      <pane xSplit="6" ySplit="6" topLeftCell="I100" activePane="bottomRight" state="frozenSplit"/>
      <selection activeCell="C13" sqref="C13"/>
      <selection pane="topRight" activeCell="C13" sqref="C13"/>
      <selection pane="bottomLeft" activeCell="C13" sqref="C13"/>
      <selection pane="bottomRight" activeCell="K116" sqref="K116"/>
    </sheetView>
  </sheetViews>
  <sheetFormatPr defaultRowHeight="15"/>
  <cols>
    <col min="1" max="1" width="11.42578125" style="10" customWidth="1"/>
    <col min="2" max="2" width="12.140625" style="1" customWidth="1"/>
    <col min="3" max="3" width="13.28515625" style="142" bestFit="1" customWidth="1"/>
    <col min="4" max="4" width="10.85546875" style="1" customWidth="1"/>
    <col min="5" max="5" width="24.28515625" style="2" customWidth="1"/>
    <col min="6" max="6" width="13.28515625" style="79" customWidth="1"/>
    <col min="7" max="7" width="11.5703125" style="1" customWidth="1"/>
    <col min="8" max="9" width="11" style="1" customWidth="1"/>
    <col min="10" max="10" width="10.140625" style="1" customWidth="1"/>
    <col min="11" max="11" width="11.28515625" style="1" customWidth="1"/>
    <col min="12" max="14" width="11.85546875" style="1" customWidth="1"/>
    <col min="15" max="18" width="11.140625" style="1" customWidth="1"/>
    <col min="19" max="19" width="11" style="1" customWidth="1"/>
    <col min="20" max="20" width="36.85546875" style="1" hidden="1" customWidth="1"/>
    <col min="21" max="21" width="10.28515625" style="1" customWidth="1"/>
    <col min="22" max="23" width="11.140625" style="1" bestFit="1" customWidth="1"/>
    <col min="24" max="16384" width="9.140625" style="1"/>
  </cols>
  <sheetData>
    <row r="1" spans="1:22">
      <c r="G1" s="2"/>
      <c r="H1" s="2"/>
      <c r="I1" s="2"/>
      <c r="J1" s="2"/>
    </row>
    <row r="2" spans="1:22" ht="15.75">
      <c r="A2" s="3" t="s">
        <v>18</v>
      </c>
      <c r="B2" s="12"/>
      <c r="C2" s="143"/>
      <c r="D2" s="13"/>
      <c r="E2" s="13" t="s">
        <v>168</v>
      </c>
      <c r="F2" s="80"/>
      <c r="G2" s="13"/>
      <c r="H2" s="13"/>
      <c r="I2" s="13"/>
      <c r="J2" s="2"/>
    </row>
    <row r="3" spans="1:22">
      <c r="D3" s="2"/>
      <c r="G3" s="2"/>
      <c r="H3" s="2"/>
      <c r="I3" s="2"/>
      <c r="J3" s="2"/>
    </row>
    <row r="4" spans="1:22" ht="15.75">
      <c r="A4" s="4" t="s">
        <v>19</v>
      </c>
      <c r="B4" s="5" t="s">
        <v>0</v>
      </c>
      <c r="C4" s="144" t="s">
        <v>1</v>
      </c>
      <c r="D4" s="5" t="s">
        <v>20</v>
      </c>
      <c r="E4" s="40" t="s">
        <v>28</v>
      </c>
      <c r="F4" s="81" t="s">
        <v>35</v>
      </c>
      <c r="G4" s="6" t="s">
        <v>2</v>
      </c>
      <c r="H4" s="194"/>
      <c r="I4" s="194"/>
      <c r="J4" s="194"/>
      <c r="K4" s="194" t="s">
        <v>37</v>
      </c>
      <c r="L4" s="194"/>
      <c r="M4" s="194"/>
      <c r="N4" s="194"/>
      <c r="O4" s="194"/>
      <c r="P4" s="194"/>
      <c r="Q4" s="194"/>
      <c r="R4" s="194"/>
      <c r="S4" s="194"/>
      <c r="T4" s="195"/>
    </row>
    <row r="5" spans="1:22">
      <c r="B5" s="1" t="s">
        <v>26</v>
      </c>
      <c r="C5" s="145" t="s">
        <v>3</v>
      </c>
      <c r="D5" s="2" t="s">
        <v>33</v>
      </c>
      <c r="E5" s="41"/>
      <c r="G5" s="11" t="s">
        <v>58</v>
      </c>
      <c r="H5" s="2" t="s">
        <v>8</v>
      </c>
      <c r="I5" s="2" t="s">
        <v>146</v>
      </c>
      <c r="J5" s="2" t="s">
        <v>5</v>
      </c>
      <c r="K5" s="2" t="s">
        <v>10</v>
      </c>
      <c r="L5" s="2" t="s">
        <v>11</v>
      </c>
      <c r="M5" s="2" t="s">
        <v>169</v>
      </c>
      <c r="N5" s="2" t="s">
        <v>16</v>
      </c>
      <c r="O5" s="2" t="s">
        <v>177</v>
      </c>
      <c r="P5" s="2" t="s">
        <v>93</v>
      </c>
      <c r="Q5" s="2" t="s">
        <v>95</v>
      </c>
      <c r="R5" s="2" t="s">
        <v>97</v>
      </c>
      <c r="S5" s="2" t="s">
        <v>195</v>
      </c>
      <c r="T5" s="11" t="s">
        <v>99</v>
      </c>
      <c r="U5" s="1" t="s">
        <v>176</v>
      </c>
      <c r="V5" s="1" t="s">
        <v>172</v>
      </c>
    </row>
    <row r="6" spans="1:22" s="104" customFormat="1" ht="15.75" thickBot="1">
      <c r="A6" s="103"/>
      <c r="B6" s="104" t="s">
        <v>27</v>
      </c>
      <c r="C6" s="146">
        <v>21500</v>
      </c>
      <c r="E6" s="105"/>
      <c r="F6" s="106"/>
      <c r="G6" s="107"/>
      <c r="H6" s="104" t="s">
        <v>9</v>
      </c>
      <c r="I6" s="104" t="s">
        <v>147</v>
      </c>
      <c r="J6" s="104" t="s">
        <v>7</v>
      </c>
      <c r="L6" s="104" t="s">
        <v>12</v>
      </c>
      <c r="N6" s="104" t="s">
        <v>17</v>
      </c>
      <c r="O6" s="104" t="s">
        <v>113</v>
      </c>
      <c r="P6" s="104" t="s">
        <v>94</v>
      </c>
      <c r="Q6" s="104" t="s">
        <v>96</v>
      </c>
      <c r="S6" s="104" t="s">
        <v>98</v>
      </c>
      <c r="T6" s="107" t="s">
        <v>100</v>
      </c>
      <c r="U6" s="104" t="s">
        <v>202</v>
      </c>
      <c r="V6" s="104" t="s">
        <v>137</v>
      </c>
    </row>
    <row r="7" spans="1:22" ht="15.75" thickTop="1">
      <c r="A7" s="155">
        <v>1</v>
      </c>
      <c r="B7" s="102" t="s">
        <v>164</v>
      </c>
      <c r="C7" s="142">
        <v>171</v>
      </c>
      <c r="D7" s="8" t="s">
        <v>165</v>
      </c>
      <c r="E7" s="61" t="s">
        <v>144</v>
      </c>
      <c r="F7" s="79">
        <v>126</v>
      </c>
      <c r="G7" s="64">
        <v>0</v>
      </c>
      <c r="H7" s="2"/>
      <c r="I7" s="2"/>
      <c r="J7" s="9"/>
      <c r="K7" s="2"/>
      <c r="L7" s="2"/>
      <c r="M7" s="2"/>
      <c r="N7" s="2"/>
      <c r="O7" s="2"/>
      <c r="P7" s="2"/>
      <c r="Q7" s="2">
        <v>126</v>
      </c>
      <c r="R7" s="2"/>
      <c r="S7" s="2"/>
      <c r="T7" s="11"/>
    </row>
    <row r="8" spans="1:22">
      <c r="A8" s="155">
        <v>2</v>
      </c>
      <c r="B8" s="102" t="s">
        <v>164</v>
      </c>
      <c r="C8" s="142">
        <v>172</v>
      </c>
      <c r="D8" s="8" t="s">
        <v>165</v>
      </c>
      <c r="E8" s="61" t="s">
        <v>126</v>
      </c>
      <c r="F8" s="79">
        <v>472.8</v>
      </c>
      <c r="G8" s="64">
        <v>6.5</v>
      </c>
      <c r="H8" s="2">
        <v>417.8</v>
      </c>
      <c r="I8" s="2"/>
      <c r="J8" s="9"/>
      <c r="K8" s="2"/>
      <c r="L8" s="2"/>
      <c r="M8" s="2"/>
      <c r="N8" s="2"/>
      <c r="O8" s="2"/>
      <c r="P8" s="2">
        <v>48.5</v>
      </c>
      <c r="Q8" s="2"/>
      <c r="R8" s="2"/>
      <c r="S8" s="2"/>
      <c r="T8" s="11"/>
    </row>
    <row r="9" spans="1:22">
      <c r="A9" s="10">
        <v>3</v>
      </c>
      <c r="B9" s="102" t="s">
        <v>166</v>
      </c>
      <c r="C9" s="142">
        <v>173</v>
      </c>
      <c r="D9" s="8" t="s">
        <v>167</v>
      </c>
      <c r="E9" s="61" t="s">
        <v>126</v>
      </c>
      <c r="F9" s="79">
        <v>459.05</v>
      </c>
      <c r="G9" s="64">
        <v>0.42</v>
      </c>
      <c r="H9" s="2">
        <v>417.8</v>
      </c>
      <c r="I9" s="2"/>
      <c r="J9" s="9"/>
      <c r="K9" s="2"/>
      <c r="L9" s="2"/>
      <c r="M9" s="2"/>
      <c r="N9" s="2"/>
      <c r="O9" s="2"/>
      <c r="P9" s="2">
        <v>40.83</v>
      </c>
      <c r="Q9" s="2"/>
      <c r="R9" s="2"/>
      <c r="S9" s="2"/>
      <c r="T9" s="11"/>
    </row>
    <row r="10" spans="1:22">
      <c r="A10" s="155">
        <v>4</v>
      </c>
      <c r="B10" s="102" t="s">
        <v>166</v>
      </c>
      <c r="C10" s="142">
        <v>174</v>
      </c>
      <c r="D10" s="8" t="s">
        <v>167</v>
      </c>
      <c r="E10" s="61" t="s">
        <v>144</v>
      </c>
      <c r="F10" s="79">
        <v>126</v>
      </c>
      <c r="G10" s="64">
        <v>0</v>
      </c>
      <c r="H10" s="2"/>
      <c r="I10" s="2"/>
      <c r="J10" s="9"/>
      <c r="K10" s="2"/>
      <c r="L10" s="2"/>
      <c r="M10" s="2"/>
      <c r="N10" s="2"/>
      <c r="O10" s="2"/>
      <c r="P10" s="2"/>
      <c r="Q10" s="2">
        <v>126</v>
      </c>
      <c r="R10" s="2"/>
      <c r="S10" s="2"/>
      <c r="T10" s="11"/>
    </row>
    <row r="11" spans="1:22">
      <c r="A11" s="155">
        <v>5</v>
      </c>
      <c r="B11" s="102" t="s">
        <v>166</v>
      </c>
      <c r="C11" s="142">
        <v>175</v>
      </c>
      <c r="D11" s="8" t="s">
        <v>167</v>
      </c>
      <c r="E11" s="61" t="s">
        <v>115</v>
      </c>
      <c r="F11" s="79">
        <v>237.97</v>
      </c>
      <c r="G11" s="64">
        <v>33.47</v>
      </c>
      <c r="H11" s="2"/>
      <c r="I11" s="2"/>
      <c r="J11" s="2"/>
      <c r="K11" s="2"/>
      <c r="L11" s="2"/>
      <c r="M11" s="2"/>
      <c r="N11" s="2"/>
      <c r="O11" s="2">
        <v>204.5</v>
      </c>
      <c r="P11" s="2"/>
      <c r="Q11" s="2"/>
      <c r="R11" s="2"/>
      <c r="S11" s="2"/>
      <c r="T11" s="11"/>
    </row>
    <row r="12" spans="1:22">
      <c r="A12" s="155">
        <v>6</v>
      </c>
      <c r="B12" s="102" t="s">
        <v>166</v>
      </c>
      <c r="C12" s="142">
        <v>176</v>
      </c>
      <c r="D12" s="8" t="s">
        <v>167</v>
      </c>
      <c r="E12" s="61" t="s">
        <v>306</v>
      </c>
      <c r="F12" s="79">
        <v>38.450000000000003</v>
      </c>
      <c r="G12" s="64">
        <v>6.41</v>
      </c>
      <c r="H12" s="2"/>
      <c r="I12" s="2"/>
      <c r="J12" s="2">
        <v>32.04</v>
      </c>
      <c r="K12" s="2"/>
      <c r="L12" s="2"/>
      <c r="M12" s="2"/>
      <c r="N12" s="2"/>
      <c r="O12" s="2"/>
      <c r="P12" s="2"/>
      <c r="Q12" s="2"/>
      <c r="R12" s="2"/>
      <c r="S12" s="2"/>
      <c r="T12" s="11"/>
    </row>
    <row r="13" spans="1:22">
      <c r="A13" s="155">
        <v>7</v>
      </c>
      <c r="B13" s="102" t="s">
        <v>166</v>
      </c>
      <c r="C13" s="142">
        <v>177</v>
      </c>
      <c r="D13" s="8" t="s">
        <v>167</v>
      </c>
      <c r="E13" s="61" t="s">
        <v>111</v>
      </c>
      <c r="F13" s="79">
        <v>51.44</v>
      </c>
      <c r="G13" s="64">
        <v>8.57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42.87</v>
      </c>
      <c r="S13" s="2"/>
      <c r="T13" s="11"/>
    </row>
    <row r="14" spans="1:22">
      <c r="A14" s="155">
        <v>8</v>
      </c>
      <c r="B14" s="102" t="s">
        <v>166</v>
      </c>
      <c r="C14" s="142">
        <v>177</v>
      </c>
      <c r="D14" s="8" t="s">
        <v>167</v>
      </c>
      <c r="E14" s="61" t="s">
        <v>111</v>
      </c>
      <c r="F14" s="79">
        <v>101.93</v>
      </c>
      <c r="G14" s="64">
        <v>4.8499999999999996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97.08</v>
      </c>
      <c r="S14" s="2"/>
      <c r="T14" s="11"/>
    </row>
    <row r="15" spans="1:22">
      <c r="A15" s="155">
        <v>9</v>
      </c>
      <c r="B15" s="102" t="s">
        <v>166</v>
      </c>
      <c r="C15" s="142">
        <v>178</v>
      </c>
      <c r="D15" s="8" t="s">
        <v>167</v>
      </c>
      <c r="E15" s="61" t="s">
        <v>170</v>
      </c>
      <c r="F15" s="79">
        <v>5005</v>
      </c>
      <c r="G15" s="64">
        <v>0</v>
      </c>
      <c r="H15" s="2"/>
      <c r="I15" s="2"/>
      <c r="J15" s="2">
        <v>5005</v>
      </c>
      <c r="K15" s="2"/>
      <c r="L15" s="2"/>
      <c r="M15" s="2"/>
      <c r="N15" s="2"/>
      <c r="O15" s="2"/>
      <c r="P15" s="2"/>
      <c r="Q15" s="2"/>
      <c r="R15" s="2"/>
      <c r="S15" s="2"/>
      <c r="T15" s="11"/>
    </row>
    <row r="16" spans="1:22">
      <c r="A16" s="155">
        <v>10</v>
      </c>
      <c r="B16" s="102" t="s">
        <v>166</v>
      </c>
      <c r="C16" s="142">
        <v>179</v>
      </c>
      <c r="D16" s="8" t="s">
        <v>167</v>
      </c>
      <c r="E16" s="61" t="s">
        <v>92</v>
      </c>
      <c r="F16" s="79">
        <v>456</v>
      </c>
      <c r="G16" s="64">
        <v>76</v>
      </c>
      <c r="H16" s="2"/>
      <c r="I16" s="2"/>
      <c r="J16" s="2"/>
      <c r="K16" s="2"/>
      <c r="L16" s="2"/>
      <c r="M16" s="2"/>
      <c r="N16" s="2">
        <v>380</v>
      </c>
      <c r="O16" s="2"/>
      <c r="P16" s="2"/>
      <c r="Q16" s="2"/>
      <c r="R16" s="2"/>
      <c r="S16" s="2"/>
      <c r="T16" s="11"/>
    </row>
    <row r="17" spans="1:22">
      <c r="A17" s="155">
        <v>11</v>
      </c>
      <c r="B17" s="102" t="s">
        <v>166</v>
      </c>
      <c r="C17" s="142">
        <v>180</v>
      </c>
      <c r="D17" s="8" t="s">
        <v>167</v>
      </c>
      <c r="E17" s="61" t="s">
        <v>181</v>
      </c>
      <c r="F17" s="79">
        <v>900</v>
      </c>
      <c r="G17" s="64">
        <v>150</v>
      </c>
      <c r="H17" s="2"/>
      <c r="I17" s="2"/>
      <c r="J17" s="2"/>
      <c r="K17" s="2"/>
      <c r="L17" s="2"/>
      <c r="M17" s="2"/>
      <c r="N17" s="2"/>
      <c r="O17" s="2">
        <v>750</v>
      </c>
      <c r="P17" s="2"/>
      <c r="Q17" s="2"/>
      <c r="R17" s="2"/>
      <c r="S17" s="2"/>
      <c r="T17" s="11"/>
    </row>
    <row r="18" spans="1:22">
      <c r="A18" s="155">
        <v>12</v>
      </c>
      <c r="B18" s="102" t="s">
        <v>166</v>
      </c>
      <c r="C18" s="142">
        <v>181</v>
      </c>
      <c r="D18" s="8" t="s">
        <v>167</v>
      </c>
      <c r="E18" s="61" t="s">
        <v>182</v>
      </c>
      <c r="F18" s="79">
        <v>150</v>
      </c>
      <c r="G18" s="64">
        <v>0</v>
      </c>
      <c r="H18" s="2"/>
      <c r="I18" s="2"/>
      <c r="J18" s="2"/>
      <c r="K18" s="2"/>
      <c r="L18" s="2"/>
      <c r="M18" s="2"/>
      <c r="N18" s="2"/>
      <c r="O18" s="2">
        <v>150</v>
      </c>
      <c r="P18" s="2"/>
      <c r="Q18" s="2"/>
      <c r="R18" s="2"/>
      <c r="S18" s="2"/>
      <c r="T18" s="11">
        <v>176.76</v>
      </c>
    </row>
    <row r="19" spans="1:22">
      <c r="A19" s="155">
        <v>13</v>
      </c>
      <c r="B19" s="102" t="s">
        <v>166</v>
      </c>
      <c r="C19" s="142">
        <v>182</v>
      </c>
      <c r="D19" s="8" t="s">
        <v>167</v>
      </c>
      <c r="E19" s="61" t="s">
        <v>171</v>
      </c>
      <c r="F19" s="79">
        <v>1500</v>
      </c>
      <c r="G19" s="64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V19" s="1">
        <v>1500</v>
      </c>
    </row>
    <row r="20" spans="1:22">
      <c r="A20" s="155">
        <v>14</v>
      </c>
      <c r="B20" s="102" t="s">
        <v>166</v>
      </c>
      <c r="C20" s="142">
        <v>183</v>
      </c>
      <c r="D20" s="8" t="s">
        <v>167</v>
      </c>
      <c r="E20" s="61" t="s">
        <v>136</v>
      </c>
      <c r="F20" s="79">
        <v>478.37</v>
      </c>
      <c r="G20" s="64">
        <v>0</v>
      </c>
      <c r="H20" s="2"/>
      <c r="I20" s="2"/>
      <c r="J20" s="2"/>
      <c r="K20" s="2">
        <v>478.37</v>
      </c>
      <c r="L20" s="2"/>
      <c r="M20" s="2"/>
      <c r="N20" s="2"/>
      <c r="O20" s="2"/>
      <c r="P20" s="2"/>
      <c r="Q20" s="2"/>
      <c r="R20" s="2"/>
      <c r="S20" s="2"/>
      <c r="T20" s="11"/>
    </row>
    <row r="21" spans="1:22">
      <c r="A21" s="155">
        <v>15</v>
      </c>
      <c r="B21" s="102" t="s">
        <v>173</v>
      </c>
      <c r="C21" s="142">
        <v>184</v>
      </c>
      <c r="D21" s="8" t="s">
        <v>174</v>
      </c>
      <c r="E21" s="61" t="s">
        <v>175</v>
      </c>
      <c r="F21" s="79">
        <v>3790.87</v>
      </c>
      <c r="G21" s="64">
        <v>631.80999999999995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1">
        <v>3159.06</v>
      </c>
    </row>
    <row r="22" spans="1:22">
      <c r="A22" s="155">
        <v>16</v>
      </c>
      <c r="B22" s="102" t="s">
        <v>173</v>
      </c>
      <c r="C22" s="142">
        <v>185</v>
      </c>
      <c r="D22" s="8" t="s">
        <v>174</v>
      </c>
      <c r="E22" s="61" t="s">
        <v>92</v>
      </c>
      <c r="F22" s="79">
        <v>456</v>
      </c>
      <c r="G22" s="64">
        <v>76</v>
      </c>
      <c r="H22" s="2"/>
      <c r="I22" s="2"/>
      <c r="J22" s="2"/>
      <c r="K22" s="2"/>
      <c r="L22" s="2"/>
      <c r="M22" s="2"/>
      <c r="N22" s="2">
        <v>380</v>
      </c>
      <c r="O22" s="2"/>
      <c r="P22" s="2"/>
      <c r="Q22" s="2"/>
      <c r="R22" s="2"/>
      <c r="S22" s="2"/>
      <c r="T22" s="11"/>
    </row>
    <row r="23" spans="1:22">
      <c r="A23" s="155">
        <v>17</v>
      </c>
      <c r="B23" s="102" t="s">
        <v>173</v>
      </c>
      <c r="C23" s="142">
        <v>186</v>
      </c>
      <c r="D23" s="8" t="s">
        <v>174</v>
      </c>
      <c r="E23" s="61" t="s">
        <v>171</v>
      </c>
      <c r="F23" s="79">
        <v>1500</v>
      </c>
      <c r="G23" s="64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V23" s="1">
        <v>1500</v>
      </c>
    </row>
    <row r="24" spans="1:22">
      <c r="A24" s="155">
        <v>18</v>
      </c>
      <c r="B24" s="102" t="s">
        <v>173</v>
      </c>
      <c r="C24" s="142">
        <v>187</v>
      </c>
      <c r="D24" s="8" t="s">
        <v>174</v>
      </c>
      <c r="E24" s="61" t="s">
        <v>179</v>
      </c>
      <c r="F24" s="79">
        <v>750</v>
      </c>
      <c r="G24" s="64">
        <v>0</v>
      </c>
      <c r="H24" s="2"/>
      <c r="I24" s="2"/>
      <c r="J24" s="2"/>
      <c r="K24" s="2"/>
      <c r="L24" s="2"/>
      <c r="M24" s="2"/>
      <c r="N24" s="2"/>
      <c r="O24" s="2">
        <v>750</v>
      </c>
      <c r="P24" s="2"/>
      <c r="Q24" s="2"/>
      <c r="R24" s="2"/>
      <c r="S24" s="2"/>
      <c r="T24" s="11"/>
    </row>
    <row r="25" spans="1:22">
      <c r="A25" s="155">
        <v>19</v>
      </c>
      <c r="B25" s="102" t="s">
        <v>173</v>
      </c>
      <c r="C25" s="142">
        <v>188</v>
      </c>
      <c r="D25" s="8" t="s">
        <v>174</v>
      </c>
      <c r="E25" s="61" t="s">
        <v>180</v>
      </c>
      <c r="F25" s="79">
        <v>200</v>
      </c>
      <c r="G25" s="64">
        <v>0</v>
      </c>
      <c r="H25" s="2"/>
      <c r="I25" s="2"/>
      <c r="J25" s="2"/>
      <c r="K25" s="2"/>
      <c r="L25" s="2"/>
      <c r="M25" s="2"/>
      <c r="N25" s="2"/>
      <c r="O25" s="2">
        <v>200</v>
      </c>
      <c r="P25" s="2"/>
      <c r="Q25" s="2"/>
      <c r="R25" s="2"/>
      <c r="S25" s="2"/>
      <c r="T25" s="11"/>
    </row>
    <row r="26" spans="1:22">
      <c r="A26" s="155">
        <v>20</v>
      </c>
      <c r="B26" s="102" t="s">
        <v>173</v>
      </c>
      <c r="C26" s="142">
        <v>189</v>
      </c>
      <c r="D26" s="8" t="s">
        <v>174</v>
      </c>
      <c r="E26" s="61" t="s">
        <v>178</v>
      </c>
      <c r="F26" s="79">
        <v>534</v>
      </c>
      <c r="G26" s="64">
        <v>0</v>
      </c>
      <c r="H26" s="2"/>
      <c r="I26" s="2"/>
      <c r="J26" s="2"/>
      <c r="K26" s="2"/>
      <c r="L26" s="2"/>
      <c r="M26" s="2">
        <v>534</v>
      </c>
      <c r="N26" s="2"/>
      <c r="O26" s="2"/>
      <c r="P26" s="2"/>
      <c r="Q26" s="2"/>
      <c r="R26" s="2"/>
      <c r="S26" s="2"/>
      <c r="T26" s="11"/>
    </row>
    <row r="27" spans="1:22">
      <c r="A27" s="155">
        <v>21</v>
      </c>
      <c r="B27" s="102" t="s">
        <v>173</v>
      </c>
      <c r="C27" s="142">
        <v>190</v>
      </c>
      <c r="D27" s="8" t="s">
        <v>174</v>
      </c>
      <c r="E27" s="61" t="s">
        <v>144</v>
      </c>
      <c r="F27" s="79">
        <v>147</v>
      </c>
      <c r="G27" s="64">
        <v>0</v>
      </c>
      <c r="H27" s="2"/>
      <c r="I27" s="2"/>
      <c r="J27" s="2"/>
      <c r="K27" s="2"/>
      <c r="L27" s="2"/>
      <c r="M27" s="2"/>
      <c r="N27" s="2"/>
      <c r="O27" s="2"/>
      <c r="P27" s="2"/>
      <c r="Q27" s="2">
        <v>147</v>
      </c>
      <c r="R27" s="2"/>
      <c r="S27" s="2"/>
      <c r="T27" s="11"/>
    </row>
    <row r="28" spans="1:22">
      <c r="A28" s="155">
        <v>22</v>
      </c>
      <c r="B28" s="102" t="s">
        <v>173</v>
      </c>
      <c r="C28" s="142">
        <v>191</v>
      </c>
      <c r="D28" s="8" t="s">
        <v>174</v>
      </c>
      <c r="E28" s="61" t="s">
        <v>126</v>
      </c>
      <c r="F28" s="79">
        <v>472.49</v>
      </c>
      <c r="G28" s="64">
        <v>0.25</v>
      </c>
      <c r="H28" s="2">
        <v>417.8</v>
      </c>
      <c r="I28" s="2"/>
      <c r="J28" s="2"/>
      <c r="K28" s="2"/>
      <c r="L28" s="2"/>
      <c r="M28" s="2"/>
      <c r="N28" s="2"/>
      <c r="O28" s="2"/>
      <c r="P28" s="2">
        <v>54.44</v>
      </c>
      <c r="Q28" s="2"/>
      <c r="R28" s="2"/>
      <c r="S28" s="2"/>
      <c r="T28" s="11"/>
    </row>
    <row r="29" spans="1:22">
      <c r="A29" s="155">
        <v>23</v>
      </c>
      <c r="B29" s="102" t="s">
        <v>173</v>
      </c>
      <c r="C29" s="142">
        <v>192</v>
      </c>
      <c r="D29" s="8" t="s">
        <v>184</v>
      </c>
      <c r="E29" s="61" t="s">
        <v>178</v>
      </c>
      <c r="F29" s="79">
        <v>2788.95</v>
      </c>
      <c r="G29" s="64">
        <v>0</v>
      </c>
      <c r="H29" s="2"/>
      <c r="I29" s="2"/>
      <c r="J29" s="2"/>
      <c r="K29" s="2"/>
      <c r="L29" s="2"/>
      <c r="M29" s="2">
        <v>2788.95</v>
      </c>
      <c r="N29" s="2"/>
      <c r="O29" s="2"/>
      <c r="P29" s="2"/>
      <c r="Q29" s="2"/>
      <c r="R29" s="2"/>
      <c r="S29" s="2"/>
      <c r="T29" s="11"/>
    </row>
    <row r="30" spans="1:22">
      <c r="A30" s="155">
        <v>24</v>
      </c>
      <c r="B30" s="102" t="s">
        <v>183</v>
      </c>
      <c r="C30" s="142">
        <v>193</v>
      </c>
      <c r="D30" s="8" t="s">
        <v>184</v>
      </c>
      <c r="E30" s="61" t="s">
        <v>144</v>
      </c>
      <c r="F30" s="79">
        <v>133</v>
      </c>
      <c r="G30" s="64">
        <v>0</v>
      </c>
      <c r="H30" s="2"/>
      <c r="I30" s="2"/>
      <c r="J30" s="2"/>
      <c r="K30" s="2"/>
      <c r="L30" s="2"/>
      <c r="M30" s="2"/>
      <c r="N30" s="2"/>
      <c r="O30" s="2"/>
      <c r="P30" s="2"/>
      <c r="Q30" s="2">
        <v>133</v>
      </c>
      <c r="R30" s="2"/>
      <c r="S30" s="2"/>
      <c r="T30" s="11"/>
    </row>
    <row r="31" spans="1:22">
      <c r="A31" s="155">
        <v>25</v>
      </c>
      <c r="B31" s="102" t="s">
        <v>183</v>
      </c>
      <c r="C31" s="142">
        <v>194</v>
      </c>
      <c r="D31" s="8" t="s">
        <v>184</v>
      </c>
      <c r="E31" s="61" t="s">
        <v>92</v>
      </c>
      <c r="F31" s="79">
        <v>456</v>
      </c>
      <c r="G31" s="64">
        <v>76</v>
      </c>
      <c r="H31" s="2"/>
      <c r="I31" s="2"/>
      <c r="J31" s="2"/>
      <c r="K31" s="2"/>
      <c r="L31" s="2"/>
      <c r="M31" s="2"/>
      <c r="N31" s="2">
        <v>380</v>
      </c>
      <c r="O31" s="2"/>
      <c r="P31" s="2"/>
      <c r="Q31" s="2"/>
      <c r="R31" s="2"/>
      <c r="S31" s="2"/>
      <c r="T31" s="11"/>
    </row>
    <row r="32" spans="1:22">
      <c r="A32" s="155">
        <v>26</v>
      </c>
      <c r="B32" s="102" t="s">
        <v>183</v>
      </c>
      <c r="C32" s="142">
        <v>195</v>
      </c>
      <c r="D32" s="8" t="s">
        <v>184</v>
      </c>
      <c r="E32" s="61" t="s">
        <v>145</v>
      </c>
      <c r="F32" s="79">
        <v>186.02</v>
      </c>
      <c r="G32" s="64">
        <v>0</v>
      </c>
      <c r="H32" s="2"/>
      <c r="I32" s="2"/>
      <c r="J32" s="2"/>
      <c r="K32" s="2"/>
      <c r="L32" s="2">
        <v>186.02</v>
      </c>
      <c r="M32" s="2"/>
      <c r="N32" s="2"/>
      <c r="O32" s="2"/>
      <c r="P32" s="2"/>
      <c r="Q32" s="2"/>
      <c r="R32" s="2"/>
      <c r="S32" s="2"/>
      <c r="T32" s="11"/>
    </row>
    <row r="33" spans="1:24" ht="30">
      <c r="A33" s="155">
        <v>27</v>
      </c>
      <c r="B33" s="102" t="s">
        <v>183</v>
      </c>
      <c r="C33" s="142">
        <v>196</v>
      </c>
      <c r="D33" s="8" t="s">
        <v>184</v>
      </c>
      <c r="E33" s="61" t="s">
        <v>193</v>
      </c>
      <c r="G33" s="64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"/>
    </row>
    <row r="34" spans="1:24">
      <c r="A34" s="155">
        <v>28</v>
      </c>
      <c r="B34" s="102" t="s">
        <v>183</v>
      </c>
      <c r="C34" s="142">
        <v>197</v>
      </c>
      <c r="D34" s="8" t="s">
        <v>184</v>
      </c>
      <c r="E34" s="61" t="s">
        <v>179</v>
      </c>
      <c r="F34" s="79">
        <v>367.1</v>
      </c>
      <c r="G34" s="64">
        <v>0</v>
      </c>
      <c r="H34" s="2"/>
      <c r="I34" s="2"/>
      <c r="J34" s="2"/>
      <c r="K34" s="2"/>
      <c r="L34" s="2"/>
      <c r="M34" s="2"/>
      <c r="N34" s="2"/>
      <c r="O34" s="2">
        <v>367.1</v>
      </c>
      <c r="P34" s="2"/>
      <c r="Q34" s="2"/>
      <c r="R34" s="2"/>
      <c r="S34" s="2"/>
      <c r="T34" s="11"/>
    </row>
    <row r="35" spans="1:24">
      <c r="A35" s="155">
        <v>29</v>
      </c>
      <c r="B35" s="102" t="s">
        <v>183</v>
      </c>
      <c r="C35" s="142">
        <v>198</v>
      </c>
      <c r="D35" s="8" t="s">
        <v>184</v>
      </c>
      <c r="E35" s="61" t="s">
        <v>126</v>
      </c>
      <c r="F35" s="79">
        <v>479.1</v>
      </c>
      <c r="G35" s="64">
        <v>4.08</v>
      </c>
      <c r="H35" s="2">
        <v>417.8</v>
      </c>
      <c r="I35" s="2"/>
      <c r="J35" s="2"/>
      <c r="K35" s="2"/>
      <c r="L35" s="2"/>
      <c r="M35" s="2"/>
      <c r="N35" s="2"/>
      <c r="O35" s="2"/>
      <c r="P35" s="2">
        <v>57.22</v>
      </c>
      <c r="Q35" s="2"/>
      <c r="R35" s="2"/>
      <c r="S35" s="2"/>
      <c r="T35" s="11"/>
    </row>
    <row r="36" spans="1:24" ht="15.75">
      <c r="A36" s="155">
        <v>30</v>
      </c>
      <c r="B36" s="102" t="s">
        <v>186</v>
      </c>
      <c r="C36" s="142">
        <v>199</v>
      </c>
      <c r="D36" s="8" t="s">
        <v>187</v>
      </c>
      <c r="E36" s="61" t="s">
        <v>144</v>
      </c>
      <c r="F36" s="79">
        <v>126</v>
      </c>
      <c r="G36" s="64">
        <v>0</v>
      </c>
      <c r="H36" s="2"/>
      <c r="I36" s="2"/>
      <c r="J36" s="2"/>
      <c r="K36" s="2"/>
      <c r="L36" s="2"/>
      <c r="M36" s="2"/>
      <c r="N36" s="2"/>
      <c r="O36" s="2"/>
      <c r="P36" s="2"/>
      <c r="Q36" s="2">
        <v>126</v>
      </c>
      <c r="R36" s="2"/>
      <c r="S36" s="2"/>
      <c r="T36" s="11"/>
      <c r="W36" s="153"/>
      <c r="X36" s="153"/>
    </row>
    <row r="37" spans="1:24" ht="15.75">
      <c r="A37" s="155">
        <v>31</v>
      </c>
      <c r="B37" s="102" t="s">
        <v>186</v>
      </c>
      <c r="C37" s="142">
        <v>200</v>
      </c>
      <c r="D37" s="8" t="s">
        <v>187</v>
      </c>
      <c r="E37" s="61" t="s">
        <v>188</v>
      </c>
      <c r="F37" s="79">
        <v>240</v>
      </c>
      <c r="G37" s="64">
        <v>40</v>
      </c>
      <c r="H37" s="2"/>
      <c r="I37" s="2"/>
      <c r="J37" s="2"/>
      <c r="K37" s="2"/>
      <c r="L37" s="2"/>
      <c r="M37" s="2"/>
      <c r="N37" s="2"/>
      <c r="O37" s="2">
        <v>200</v>
      </c>
      <c r="P37" s="2"/>
      <c r="Q37" s="2"/>
      <c r="R37" s="2"/>
      <c r="S37" s="2"/>
      <c r="T37" s="11"/>
      <c r="W37" s="153"/>
    </row>
    <row r="38" spans="1:24">
      <c r="A38" s="155">
        <v>32</v>
      </c>
      <c r="B38" s="102" t="s">
        <v>186</v>
      </c>
      <c r="C38" s="142">
        <v>201</v>
      </c>
      <c r="D38" s="8" t="s">
        <v>187</v>
      </c>
      <c r="E38" s="61" t="s">
        <v>92</v>
      </c>
      <c r="F38" s="79">
        <v>456</v>
      </c>
      <c r="G38" s="64">
        <v>76</v>
      </c>
      <c r="H38" s="2"/>
      <c r="I38" s="2"/>
      <c r="J38" s="2"/>
      <c r="K38" s="2"/>
      <c r="L38" s="2"/>
      <c r="M38" s="2"/>
      <c r="N38" s="2">
        <v>380</v>
      </c>
      <c r="O38" s="2"/>
      <c r="P38" s="2"/>
      <c r="Q38" s="2"/>
      <c r="R38" s="2"/>
      <c r="S38" s="2"/>
      <c r="T38" s="11"/>
    </row>
    <row r="39" spans="1:24" ht="30">
      <c r="A39" s="155">
        <v>33</v>
      </c>
      <c r="B39" s="102" t="s">
        <v>189</v>
      </c>
      <c r="C39" s="142">
        <v>204</v>
      </c>
      <c r="D39" s="8" t="s">
        <v>187</v>
      </c>
      <c r="E39" s="61" t="s">
        <v>190</v>
      </c>
      <c r="F39" s="79">
        <v>327</v>
      </c>
      <c r="G39" s="64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1"/>
      <c r="U39" s="1">
        <v>327</v>
      </c>
    </row>
    <row r="40" spans="1:24">
      <c r="A40" s="155">
        <v>34</v>
      </c>
      <c r="B40" s="102" t="s">
        <v>191</v>
      </c>
      <c r="C40" s="142">
        <v>203</v>
      </c>
      <c r="D40" s="8" t="s">
        <v>187</v>
      </c>
      <c r="E40" s="61" t="s">
        <v>192</v>
      </c>
      <c r="F40" s="79">
        <v>1000</v>
      </c>
      <c r="G40" s="64">
        <v>221.17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1"/>
      <c r="U40" s="1">
        <v>778.83</v>
      </c>
    </row>
    <row r="41" spans="1:24">
      <c r="A41" s="155">
        <v>35</v>
      </c>
      <c r="B41" s="102" t="s">
        <v>194</v>
      </c>
      <c r="C41" s="142">
        <v>205</v>
      </c>
      <c r="D41" s="8" t="s">
        <v>187</v>
      </c>
      <c r="E41" s="61" t="s">
        <v>185</v>
      </c>
      <c r="F41" s="79">
        <v>190.2</v>
      </c>
      <c r="G41" s="64">
        <v>0</v>
      </c>
      <c r="H41" s="2"/>
      <c r="I41" s="2"/>
      <c r="J41" s="2"/>
      <c r="K41" s="2"/>
      <c r="L41" s="2"/>
      <c r="M41" s="2">
        <v>190.2</v>
      </c>
      <c r="N41" s="2"/>
      <c r="O41" s="2"/>
      <c r="P41" s="2"/>
      <c r="Q41" s="2"/>
      <c r="R41" s="2"/>
      <c r="S41" s="2"/>
      <c r="T41" s="11"/>
    </row>
    <row r="42" spans="1:24">
      <c r="A42" s="155">
        <v>36</v>
      </c>
      <c r="B42" s="102" t="s">
        <v>194</v>
      </c>
      <c r="C42" s="142">
        <v>206</v>
      </c>
      <c r="D42" s="8" t="s">
        <v>187</v>
      </c>
      <c r="E42" s="61" t="s">
        <v>126</v>
      </c>
      <c r="F42" s="79">
        <v>905.95</v>
      </c>
      <c r="G42" s="64">
        <v>3.91</v>
      </c>
      <c r="H42" s="2">
        <v>814.89</v>
      </c>
      <c r="I42" s="2"/>
      <c r="J42" s="2">
        <v>20.71</v>
      </c>
      <c r="K42" s="2"/>
      <c r="L42" s="2"/>
      <c r="M42" s="2"/>
      <c r="N42" s="2"/>
      <c r="O42" s="2"/>
      <c r="P42" s="2">
        <v>66.44</v>
      </c>
      <c r="Q42" s="2"/>
      <c r="R42" s="2"/>
      <c r="S42" s="2"/>
      <c r="T42" s="11"/>
      <c r="W42" s="157" t="s">
        <v>304</v>
      </c>
    </row>
    <row r="43" spans="1:24">
      <c r="A43" s="155">
        <v>37</v>
      </c>
      <c r="B43" s="102" t="s">
        <v>194</v>
      </c>
      <c r="C43" s="142">
        <v>207</v>
      </c>
      <c r="D43" s="8" t="s">
        <v>187</v>
      </c>
      <c r="E43" s="61" t="s">
        <v>114</v>
      </c>
      <c r="F43" s="79">
        <v>20.71</v>
      </c>
      <c r="G43" s="64">
        <v>0</v>
      </c>
      <c r="H43" s="2">
        <v>20.71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1"/>
    </row>
    <row r="44" spans="1:24">
      <c r="A44" s="155">
        <v>38</v>
      </c>
      <c r="B44" s="102" t="s">
        <v>194</v>
      </c>
      <c r="C44" s="142">
        <v>208</v>
      </c>
      <c r="D44" s="8" t="s">
        <v>187</v>
      </c>
      <c r="E44" s="61" t="s">
        <v>144</v>
      </c>
      <c r="F44" s="79">
        <v>126</v>
      </c>
      <c r="G44" s="64">
        <v>0</v>
      </c>
      <c r="H44" s="2"/>
      <c r="I44" s="2"/>
      <c r="J44" s="2"/>
      <c r="K44" s="2"/>
      <c r="L44" s="2"/>
      <c r="M44" s="2"/>
      <c r="N44" s="2"/>
      <c r="O44" s="2"/>
      <c r="P44" s="2"/>
      <c r="Q44" s="2">
        <v>126</v>
      </c>
      <c r="R44" s="2"/>
      <c r="S44" s="2"/>
      <c r="T44" s="11"/>
    </row>
    <row r="45" spans="1:24">
      <c r="A45" s="155">
        <v>39</v>
      </c>
      <c r="B45" s="102" t="s">
        <v>194</v>
      </c>
      <c r="C45" s="142">
        <v>209</v>
      </c>
      <c r="D45" s="8" t="s">
        <v>187</v>
      </c>
      <c r="E45" s="61" t="s">
        <v>92</v>
      </c>
      <c r="F45" s="79">
        <v>456</v>
      </c>
      <c r="G45" s="64">
        <v>78</v>
      </c>
      <c r="H45" s="2"/>
      <c r="I45" s="2"/>
      <c r="J45" s="2"/>
      <c r="K45" s="2"/>
      <c r="L45" s="2"/>
      <c r="M45" s="2"/>
      <c r="N45" s="2">
        <v>380</v>
      </c>
      <c r="O45" s="2"/>
      <c r="P45" s="2"/>
      <c r="Q45" s="2"/>
      <c r="R45" s="2"/>
      <c r="S45" s="2"/>
      <c r="T45" s="11"/>
    </row>
    <row r="46" spans="1:24">
      <c r="A46" s="155">
        <v>40</v>
      </c>
      <c r="B46" s="102" t="s">
        <v>194</v>
      </c>
      <c r="C46" s="142">
        <v>210</v>
      </c>
      <c r="D46" s="8" t="s">
        <v>187</v>
      </c>
      <c r="E46" s="61" t="s">
        <v>116</v>
      </c>
      <c r="F46" s="79">
        <v>30</v>
      </c>
      <c r="G46" s="64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30</v>
      </c>
      <c r="T46" s="11"/>
    </row>
    <row r="47" spans="1:24">
      <c r="A47" s="155">
        <v>41</v>
      </c>
      <c r="B47" s="102" t="s">
        <v>196</v>
      </c>
      <c r="C47" s="142">
        <v>211</v>
      </c>
      <c r="D47" s="8" t="s">
        <v>197</v>
      </c>
      <c r="E47" s="61" t="s">
        <v>198</v>
      </c>
      <c r="F47" s="79">
        <v>266.85000000000002</v>
      </c>
      <c r="G47" s="64">
        <v>0</v>
      </c>
      <c r="H47" s="2"/>
      <c r="I47" s="2"/>
      <c r="J47" s="2"/>
      <c r="K47" s="2">
        <v>266.85000000000002</v>
      </c>
      <c r="L47" s="2"/>
      <c r="M47" s="2"/>
      <c r="N47" s="2"/>
      <c r="O47" s="2"/>
      <c r="P47" s="2"/>
      <c r="Q47" s="2"/>
      <c r="R47" s="2"/>
      <c r="S47" s="2"/>
      <c r="T47" s="11"/>
    </row>
    <row r="48" spans="1:24">
      <c r="A48" s="155">
        <v>42</v>
      </c>
      <c r="B48" s="102" t="s">
        <v>196</v>
      </c>
      <c r="C48" s="142">
        <v>212</v>
      </c>
      <c r="D48" s="8" t="s">
        <v>197</v>
      </c>
      <c r="E48" s="61" t="s">
        <v>178</v>
      </c>
      <c r="F48" s="79">
        <v>2021.2</v>
      </c>
      <c r="G48" s="64">
        <v>0</v>
      </c>
      <c r="H48" s="2"/>
      <c r="I48" s="2"/>
      <c r="J48" s="2"/>
      <c r="K48" s="2"/>
      <c r="L48" s="2"/>
      <c r="M48" s="2">
        <v>2021.2</v>
      </c>
      <c r="N48" s="2"/>
      <c r="O48" s="2"/>
      <c r="P48" s="2"/>
      <c r="Q48" s="2"/>
      <c r="R48" s="2"/>
      <c r="S48" s="2"/>
      <c r="T48" s="11"/>
    </row>
    <row r="49" spans="1:21">
      <c r="A49" s="155">
        <v>43</v>
      </c>
      <c r="B49" s="102" t="s">
        <v>196</v>
      </c>
      <c r="C49" s="142">
        <v>213</v>
      </c>
      <c r="D49" s="8" t="s">
        <v>197</v>
      </c>
      <c r="E49" s="61" t="s">
        <v>126</v>
      </c>
      <c r="F49" s="79">
        <v>438.16</v>
      </c>
      <c r="G49" s="64">
        <v>0</v>
      </c>
      <c r="H49" s="2">
        <v>417.8</v>
      </c>
      <c r="I49" s="2"/>
      <c r="J49" s="2"/>
      <c r="K49" s="2"/>
      <c r="L49" s="2"/>
      <c r="M49" s="2"/>
      <c r="N49" s="2"/>
      <c r="O49" s="2"/>
      <c r="P49" s="2">
        <v>20.36</v>
      </c>
      <c r="Q49" s="2"/>
      <c r="R49" s="2"/>
      <c r="S49" s="2"/>
      <c r="T49" s="11"/>
    </row>
    <row r="50" spans="1:21">
      <c r="A50" s="155">
        <v>44</v>
      </c>
      <c r="B50" s="102" t="s">
        <v>196</v>
      </c>
      <c r="C50" s="142">
        <v>214</v>
      </c>
      <c r="D50" s="8" t="s">
        <v>197</v>
      </c>
      <c r="E50" s="61" t="s">
        <v>92</v>
      </c>
      <c r="F50" s="79">
        <v>456</v>
      </c>
      <c r="G50" s="64">
        <v>76</v>
      </c>
      <c r="H50" s="2"/>
      <c r="I50" s="2"/>
      <c r="J50" s="2"/>
      <c r="K50" s="2"/>
      <c r="L50" s="2"/>
      <c r="M50" s="2"/>
      <c r="N50" s="2">
        <v>380</v>
      </c>
      <c r="O50" s="2"/>
      <c r="P50" s="2"/>
      <c r="Q50" s="2"/>
      <c r="R50" s="2"/>
      <c r="S50" s="2"/>
      <c r="T50" s="11"/>
    </row>
    <row r="51" spans="1:21">
      <c r="A51" s="155">
        <v>45</v>
      </c>
      <c r="B51" s="102" t="s">
        <v>196</v>
      </c>
      <c r="C51" s="142">
        <v>215</v>
      </c>
      <c r="D51" s="8" t="s">
        <v>197</v>
      </c>
      <c r="E51" s="61" t="s">
        <v>144</v>
      </c>
      <c r="F51" s="79">
        <v>140</v>
      </c>
      <c r="G51" s="64">
        <v>0</v>
      </c>
      <c r="H51" s="2"/>
      <c r="I51" s="2"/>
      <c r="J51" s="2"/>
      <c r="K51" s="2"/>
      <c r="L51" s="2"/>
      <c r="M51" s="2"/>
      <c r="N51" s="2"/>
      <c r="O51" s="2"/>
      <c r="P51" s="2"/>
      <c r="Q51" s="2">
        <v>140</v>
      </c>
      <c r="R51" s="2"/>
      <c r="S51" s="2"/>
      <c r="T51" s="11"/>
    </row>
    <row r="52" spans="1:21">
      <c r="A52" s="155">
        <v>46</v>
      </c>
      <c r="B52" s="102" t="s">
        <v>199</v>
      </c>
      <c r="C52" s="142">
        <v>216</v>
      </c>
      <c r="D52" s="8" t="s">
        <v>200</v>
      </c>
      <c r="E52" s="61" t="s">
        <v>201</v>
      </c>
      <c r="F52" s="79">
        <v>70.8</v>
      </c>
      <c r="G52" s="64">
        <v>11.8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1"/>
      <c r="U52" s="1">
        <v>59</v>
      </c>
    </row>
    <row r="53" spans="1:21">
      <c r="A53" s="155">
        <v>47</v>
      </c>
      <c r="B53" s="102" t="s">
        <v>199</v>
      </c>
      <c r="C53" s="142">
        <v>216</v>
      </c>
      <c r="D53" s="8" t="s">
        <v>200</v>
      </c>
      <c r="E53" s="61" t="s">
        <v>201</v>
      </c>
      <c r="F53" s="79">
        <v>123.6</v>
      </c>
      <c r="G53" s="64">
        <v>20.6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1"/>
      <c r="U53" s="1">
        <v>103</v>
      </c>
    </row>
    <row r="54" spans="1:21">
      <c r="A54" s="155">
        <v>48</v>
      </c>
      <c r="B54" s="102" t="s">
        <v>199</v>
      </c>
      <c r="C54" s="142">
        <v>217</v>
      </c>
      <c r="D54" s="8" t="s">
        <v>200</v>
      </c>
      <c r="E54" s="61" t="s">
        <v>203</v>
      </c>
      <c r="F54" s="79">
        <v>45</v>
      </c>
      <c r="G54" s="64">
        <v>0</v>
      </c>
      <c r="H54" s="2"/>
      <c r="I54" s="2"/>
      <c r="J54" s="2"/>
      <c r="K54" s="2"/>
      <c r="L54" s="2"/>
      <c r="M54" s="2">
        <v>45</v>
      </c>
      <c r="N54" s="2"/>
      <c r="O54" s="2"/>
      <c r="P54" s="2"/>
      <c r="Q54" s="2"/>
      <c r="R54" s="2"/>
      <c r="S54" s="2"/>
      <c r="T54" s="11"/>
    </row>
    <row r="55" spans="1:21">
      <c r="A55" s="155">
        <v>49</v>
      </c>
      <c r="B55" s="102" t="s">
        <v>199</v>
      </c>
      <c r="C55" s="142">
        <v>219</v>
      </c>
      <c r="D55" s="8" t="s">
        <v>200</v>
      </c>
      <c r="E55" s="61" t="s">
        <v>204</v>
      </c>
      <c r="F55" s="79">
        <v>49</v>
      </c>
      <c r="G55" s="64">
        <v>0</v>
      </c>
      <c r="H55" s="2"/>
      <c r="I55" s="2"/>
      <c r="J55" s="2"/>
      <c r="K55" s="2"/>
      <c r="L55" s="2"/>
      <c r="M55" s="2">
        <v>49</v>
      </c>
      <c r="N55" s="2"/>
      <c r="O55" s="2"/>
      <c r="P55" s="2"/>
      <c r="Q55" s="2"/>
      <c r="R55" s="2"/>
      <c r="S55" s="2"/>
      <c r="T55" s="11"/>
    </row>
    <row r="56" spans="1:21">
      <c r="A56" s="155">
        <v>50</v>
      </c>
      <c r="B56" s="102" t="s">
        <v>199</v>
      </c>
      <c r="C56" s="142">
        <v>219</v>
      </c>
      <c r="D56" s="8" t="s">
        <v>200</v>
      </c>
      <c r="E56" s="61" t="s">
        <v>205</v>
      </c>
      <c r="F56" s="79">
        <v>17.149999999999999</v>
      </c>
      <c r="G56" s="64">
        <v>2.86</v>
      </c>
      <c r="H56" s="2"/>
      <c r="I56" s="2"/>
      <c r="J56" s="2"/>
      <c r="K56" s="2"/>
      <c r="L56" s="2"/>
      <c r="M56" s="2">
        <v>14.29</v>
      </c>
      <c r="N56" s="2"/>
      <c r="O56" s="2"/>
      <c r="P56" s="2"/>
      <c r="Q56" s="2"/>
      <c r="R56" s="2"/>
      <c r="S56" s="2"/>
      <c r="T56" s="11"/>
    </row>
    <row r="57" spans="1:21">
      <c r="A57" s="155">
        <v>51</v>
      </c>
      <c r="B57" s="102" t="s">
        <v>199</v>
      </c>
      <c r="C57" s="142">
        <v>220</v>
      </c>
      <c r="D57" s="8" t="s">
        <v>200</v>
      </c>
      <c r="E57" s="61" t="s">
        <v>92</v>
      </c>
      <c r="F57" s="79">
        <v>456</v>
      </c>
      <c r="G57" s="64">
        <v>76</v>
      </c>
      <c r="H57" s="2"/>
      <c r="I57" s="2"/>
      <c r="J57" s="2"/>
      <c r="K57" s="2"/>
      <c r="L57" s="2"/>
      <c r="M57" s="2"/>
      <c r="N57" s="2">
        <v>380</v>
      </c>
      <c r="O57" s="2"/>
      <c r="P57" s="2"/>
      <c r="Q57" s="2"/>
      <c r="R57" s="2"/>
      <c r="S57" s="2"/>
      <c r="T57" s="11"/>
    </row>
    <row r="58" spans="1:21">
      <c r="A58" s="155">
        <v>52</v>
      </c>
      <c r="B58" s="102" t="s">
        <v>199</v>
      </c>
      <c r="C58" s="142">
        <v>221</v>
      </c>
      <c r="D58" s="8" t="s">
        <v>200</v>
      </c>
      <c r="E58" s="61" t="s">
        <v>206</v>
      </c>
      <c r="F58" s="79">
        <v>294</v>
      </c>
      <c r="G58" s="64">
        <v>49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1"/>
      <c r="U58" s="1">
        <v>245</v>
      </c>
    </row>
    <row r="59" spans="1:21">
      <c r="A59" s="155">
        <v>53</v>
      </c>
      <c r="B59" s="102" t="s">
        <v>199</v>
      </c>
      <c r="C59" s="142">
        <v>222</v>
      </c>
      <c r="D59" s="8" t="s">
        <v>200</v>
      </c>
      <c r="E59" s="61" t="s">
        <v>126</v>
      </c>
      <c r="F59" s="79">
        <v>463.77</v>
      </c>
      <c r="G59" s="64">
        <v>4.99</v>
      </c>
      <c r="H59" s="2">
        <v>417.8</v>
      </c>
      <c r="I59" s="2"/>
      <c r="J59" s="2"/>
      <c r="K59" s="2"/>
      <c r="L59" s="2"/>
      <c r="M59" s="2"/>
      <c r="N59" s="2"/>
      <c r="O59" s="2"/>
      <c r="P59" s="2">
        <v>40.98</v>
      </c>
      <c r="Q59" s="2"/>
      <c r="R59" s="2"/>
      <c r="S59" s="2"/>
      <c r="T59" s="11"/>
    </row>
    <row r="60" spans="1:21">
      <c r="A60" s="155">
        <v>54</v>
      </c>
      <c r="B60" s="102" t="s">
        <v>199</v>
      </c>
      <c r="C60" s="142">
        <v>223</v>
      </c>
      <c r="D60" s="8" t="s">
        <v>200</v>
      </c>
      <c r="E60" s="61" t="s">
        <v>144</v>
      </c>
      <c r="F60" s="79">
        <v>126</v>
      </c>
      <c r="G60" s="64">
        <v>0</v>
      </c>
      <c r="H60" s="2"/>
      <c r="I60" s="2"/>
      <c r="J60" s="2"/>
      <c r="K60" s="2"/>
      <c r="L60" s="2"/>
      <c r="M60" s="2"/>
      <c r="N60" s="2"/>
      <c r="O60" s="2"/>
      <c r="P60" s="2"/>
      <c r="Q60" s="2">
        <v>126</v>
      </c>
      <c r="R60" s="2"/>
      <c r="S60" s="2"/>
      <c r="T60" s="11"/>
    </row>
    <row r="61" spans="1:21">
      <c r="A61" s="155">
        <v>55</v>
      </c>
      <c r="B61" s="102" t="s">
        <v>199</v>
      </c>
      <c r="C61" s="142">
        <v>224</v>
      </c>
      <c r="D61" s="8" t="s">
        <v>200</v>
      </c>
      <c r="E61" s="61" t="s">
        <v>201</v>
      </c>
      <c r="F61" s="79">
        <v>55.2</v>
      </c>
      <c r="G61" s="64">
        <v>9.1999999999999993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1"/>
      <c r="U61" s="1">
        <v>46</v>
      </c>
    </row>
    <row r="62" spans="1:21">
      <c r="A62" s="155">
        <v>56</v>
      </c>
      <c r="B62" s="102" t="s">
        <v>207</v>
      </c>
      <c r="C62" s="142">
        <v>225</v>
      </c>
      <c r="D62" s="8" t="s">
        <v>200</v>
      </c>
      <c r="E62" s="61" t="s">
        <v>208</v>
      </c>
      <c r="F62" s="79">
        <v>1674</v>
      </c>
      <c r="G62" s="64">
        <v>279</v>
      </c>
      <c r="H62" s="2"/>
      <c r="I62" s="2">
        <v>1395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11"/>
    </row>
    <row r="63" spans="1:21">
      <c r="A63" s="155">
        <v>57</v>
      </c>
      <c r="B63" s="102" t="s">
        <v>209</v>
      </c>
      <c r="C63" s="142">
        <v>226</v>
      </c>
      <c r="D63" s="8" t="s">
        <v>210</v>
      </c>
      <c r="E63" s="61" t="s">
        <v>211</v>
      </c>
      <c r="F63" s="79">
        <v>420</v>
      </c>
      <c r="G63" s="64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420</v>
      </c>
      <c r="T63" s="11"/>
    </row>
    <row r="64" spans="1:21">
      <c r="A64" s="155">
        <v>58</v>
      </c>
      <c r="B64" s="102" t="s">
        <v>209</v>
      </c>
      <c r="C64" s="142">
        <v>227</v>
      </c>
      <c r="D64" s="8" t="s">
        <v>210</v>
      </c>
      <c r="E64" s="61" t="s">
        <v>126</v>
      </c>
      <c r="F64" s="79">
        <v>451.6</v>
      </c>
      <c r="G64" s="64">
        <v>0.67</v>
      </c>
      <c r="H64" s="2">
        <v>417.8</v>
      </c>
      <c r="I64" s="2"/>
      <c r="J64" s="2"/>
      <c r="K64" s="2"/>
      <c r="L64" s="2"/>
      <c r="M64" s="2"/>
      <c r="N64" s="2"/>
      <c r="O64" s="2"/>
      <c r="P64" s="2">
        <v>33.130000000000003</v>
      </c>
      <c r="Q64" s="2"/>
      <c r="R64" s="2"/>
      <c r="S64" s="2"/>
      <c r="T64" s="11"/>
    </row>
    <row r="65" spans="1:24">
      <c r="A65" s="155">
        <v>59</v>
      </c>
      <c r="B65" s="102" t="s">
        <v>209</v>
      </c>
      <c r="C65" s="142">
        <v>228</v>
      </c>
      <c r="D65" s="8" t="s">
        <v>210</v>
      </c>
      <c r="E65" s="61" t="s">
        <v>144</v>
      </c>
      <c r="F65" s="79">
        <v>210</v>
      </c>
      <c r="G65" s="64">
        <v>0</v>
      </c>
      <c r="H65" s="2"/>
      <c r="I65" s="2"/>
      <c r="J65" s="2"/>
      <c r="K65" s="2"/>
      <c r="L65" s="2"/>
      <c r="M65" s="2"/>
      <c r="N65" s="2"/>
      <c r="O65" s="2"/>
      <c r="P65" s="2"/>
      <c r="Q65" s="2">
        <v>210</v>
      </c>
      <c r="R65" s="2"/>
      <c r="S65" s="2"/>
      <c r="T65" s="11"/>
    </row>
    <row r="66" spans="1:24" ht="15.75">
      <c r="A66" s="155">
        <v>60</v>
      </c>
      <c r="B66" s="102" t="s">
        <v>209</v>
      </c>
      <c r="C66" s="142">
        <v>229</v>
      </c>
      <c r="D66" s="8" t="s">
        <v>210</v>
      </c>
      <c r="E66" s="61" t="s">
        <v>212</v>
      </c>
      <c r="F66" s="79">
        <v>85.57</v>
      </c>
      <c r="G66" s="64">
        <v>14.27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71.3</v>
      </c>
      <c r="S66" s="2"/>
      <c r="T66" s="11"/>
      <c r="W66" s="153"/>
      <c r="X66" s="153"/>
    </row>
    <row r="67" spans="1:24">
      <c r="A67" s="155">
        <v>61</v>
      </c>
      <c r="B67" s="102" t="s">
        <v>209</v>
      </c>
      <c r="C67" s="142">
        <v>229</v>
      </c>
      <c r="D67" s="8" t="s">
        <v>210</v>
      </c>
      <c r="E67" s="61" t="s">
        <v>212</v>
      </c>
      <c r="F67" s="79">
        <v>67.47</v>
      </c>
      <c r="G67" s="64">
        <v>11.24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56.23</v>
      </c>
      <c r="S67" s="2"/>
      <c r="T67" s="11"/>
    </row>
    <row r="68" spans="1:24">
      <c r="A68" s="155">
        <v>62</v>
      </c>
      <c r="B68" s="102" t="s">
        <v>209</v>
      </c>
      <c r="C68" s="142">
        <v>229</v>
      </c>
      <c r="D68" s="8" t="s">
        <v>210</v>
      </c>
      <c r="E68" s="61" t="s">
        <v>212</v>
      </c>
      <c r="F68" s="79">
        <v>134.96</v>
      </c>
      <c r="G68" s="64">
        <v>22.49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112.47</v>
      </c>
      <c r="S68" s="2"/>
      <c r="T68" s="11"/>
    </row>
    <row r="69" spans="1:24">
      <c r="A69" s="155">
        <v>63</v>
      </c>
      <c r="B69" s="102" t="s">
        <v>213</v>
      </c>
      <c r="C69" s="142">
        <v>234</v>
      </c>
      <c r="D69" s="8" t="s">
        <v>214</v>
      </c>
      <c r="E69" s="61" t="s">
        <v>215</v>
      </c>
      <c r="F69" s="79">
        <v>83.19</v>
      </c>
      <c r="G69" s="64">
        <v>0</v>
      </c>
      <c r="H69" s="2"/>
      <c r="I69" s="2"/>
      <c r="J69" s="2"/>
      <c r="K69" s="2"/>
      <c r="L69" s="2"/>
      <c r="M69" s="2">
        <v>83.19</v>
      </c>
      <c r="N69" s="2"/>
      <c r="O69" s="2"/>
      <c r="P69" s="2"/>
      <c r="Q69" s="2"/>
      <c r="R69" s="2"/>
      <c r="S69" s="2"/>
      <c r="T69" s="11"/>
    </row>
    <row r="70" spans="1:24">
      <c r="A70" s="155">
        <v>64</v>
      </c>
      <c r="B70" s="102" t="s">
        <v>213</v>
      </c>
      <c r="C70" s="142">
        <v>235</v>
      </c>
      <c r="D70" s="8" t="s">
        <v>214</v>
      </c>
      <c r="E70" s="61" t="s">
        <v>216</v>
      </c>
      <c r="F70" s="79">
        <v>612.84</v>
      </c>
      <c r="G70" s="64">
        <v>0</v>
      </c>
      <c r="H70" s="2"/>
      <c r="I70" s="2"/>
      <c r="J70" s="2"/>
      <c r="K70" s="2"/>
      <c r="L70" s="2"/>
      <c r="M70" s="2">
        <v>612.84</v>
      </c>
      <c r="N70" s="2"/>
      <c r="O70" s="2"/>
      <c r="P70" s="2"/>
      <c r="Q70" s="2"/>
      <c r="R70" s="2"/>
      <c r="S70" s="2"/>
      <c r="T70" s="11"/>
    </row>
    <row r="71" spans="1:24">
      <c r="A71" s="155">
        <v>65</v>
      </c>
      <c r="B71" s="102" t="s">
        <v>213</v>
      </c>
      <c r="C71" s="142">
        <v>236</v>
      </c>
      <c r="D71" s="8" t="s">
        <v>214</v>
      </c>
      <c r="E71" s="61" t="s">
        <v>179</v>
      </c>
      <c r="F71" s="79">
        <v>500</v>
      </c>
      <c r="G71" s="64">
        <v>0</v>
      </c>
      <c r="H71" s="2"/>
      <c r="I71" s="2"/>
      <c r="J71" s="2"/>
      <c r="K71" s="2"/>
      <c r="L71" s="2"/>
      <c r="M71" s="2"/>
      <c r="N71" s="2"/>
      <c r="O71" s="2">
        <v>500</v>
      </c>
      <c r="P71" s="2"/>
      <c r="Q71" s="2"/>
      <c r="R71" s="2"/>
      <c r="S71" s="2"/>
      <c r="T71" s="11"/>
    </row>
    <row r="72" spans="1:24" ht="30">
      <c r="A72" s="155">
        <v>66</v>
      </c>
      <c r="B72" s="102" t="s">
        <v>213</v>
      </c>
      <c r="C72" s="142">
        <v>243</v>
      </c>
      <c r="D72" s="8" t="s">
        <v>214</v>
      </c>
      <c r="E72" s="61" t="s">
        <v>218</v>
      </c>
      <c r="G72" s="6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1"/>
    </row>
    <row r="73" spans="1:24">
      <c r="A73" s="155">
        <v>67</v>
      </c>
      <c r="B73" s="102" t="s">
        <v>213</v>
      </c>
      <c r="C73" s="142">
        <v>238</v>
      </c>
      <c r="D73" s="8" t="s">
        <v>214</v>
      </c>
      <c r="E73" s="61" t="s">
        <v>201</v>
      </c>
      <c r="F73" s="79">
        <v>55.2</v>
      </c>
      <c r="G73" s="64">
        <v>9.1999999999999993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1"/>
      <c r="U73" s="1">
        <v>46</v>
      </c>
    </row>
    <row r="74" spans="1:24">
      <c r="A74" s="10">
        <v>68</v>
      </c>
      <c r="B74" s="102" t="s">
        <v>213</v>
      </c>
      <c r="C74" s="142">
        <v>239</v>
      </c>
      <c r="D74" s="8" t="s">
        <v>214</v>
      </c>
      <c r="E74" s="61" t="s">
        <v>144</v>
      </c>
      <c r="F74" s="2">
        <v>129.5</v>
      </c>
      <c r="G74" s="9">
        <v>0</v>
      </c>
      <c r="H74" s="2"/>
      <c r="I74" s="2"/>
      <c r="J74" s="2"/>
      <c r="K74" s="2"/>
      <c r="L74" s="2"/>
      <c r="M74" s="2"/>
      <c r="N74" s="2"/>
      <c r="O74" s="2"/>
      <c r="P74" s="2"/>
      <c r="Q74" s="2">
        <v>129.5</v>
      </c>
      <c r="R74" s="2"/>
      <c r="S74" s="2"/>
      <c r="T74" s="2"/>
    </row>
    <row r="75" spans="1:24">
      <c r="A75" s="10">
        <v>69</v>
      </c>
      <c r="B75" s="102" t="s">
        <v>213</v>
      </c>
      <c r="C75" s="142">
        <v>240</v>
      </c>
      <c r="D75" s="8" t="s">
        <v>214</v>
      </c>
      <c r="E75" s="61" t="s">
        <v>178</v>
      </c>
      <c r="F75" s="2">
        <v>3700</v>
      </c>
      <c r="G75" s="9">
        <v>0</v>
      </c>
      <c r="H75" s="2"/>
      <c r="I75" s="2"/>
      <c r="J75" s="2"/>
      <c r="K75" s="2"/>
      <c r="L75" s="2"/>
      <c r="M75" s="2">
        <v>3700</v>
      </c>
      <c r="N75" s="2"/>
      <c r="O75" s="2"/>
      <c r="P75" s="2"/>
      <c r="Q75" s="2"/>
      <c r="R75" s="2"/>
      <c r="S75" s="2"/>
      <c r="T75" s="2"/>
    </row>
    <row r="76" spans="1:24">
      <c r="A76" s="10">
        <v>70</v>
      </c>
      <c r="B76" s="102" t="s">
        <v>213</v>
      </c>
      <c r="C76" s="142">
        <v>241</v>
      </c>
      <c r="D76" s="8" t="s">
        <v>214</v>
      </c>
      <c r="E76" s="61" t="s">
        <v>126</v>
      </c>
      <c r="F76" s="2">
        <v>543.29999999999995</v>
      </c>
      <c r="G76" s="9">
        <v>4.83</v>
      </c>
      <c r="H76" s="2">
        <v>498.8</v>
      </c>
      <c r="I76" s="2"/>
      <c r="J76" s="2"/>
      <c r="K76" s="2"/>
      <c r="L76" s="2"/>
      <c r="M76" s="2"/>
      <c r="N76" s="2"/>
      <c r="O76" s="2"/>
      <c r="P76" s="2">
        <v>39.67</v>
      </c>
      <c r="Q76" s="2"/>
      <c r="R76" s="2"/>
      <c r="S76" s="2"/>
      <c r="T76" s="2"/>
    </row>
    <row r="77" spans="1:24">
      <c r="A77" s="10">
        <v>71</v>
      </c>
      <c r="B77" s="102" t="s">
        <v>213</v>
      </c>
      <c r="C77" s="142">
        <v>242</v>
      </c>
      <c r="D77" s="8" t="s">
        <v>214</v>
      </c>
      <c r="E77" s="61" t="s">
        <v>114</v>
      </c>
      <c r="F77" s="2">
        <v>19</v>
      </c>
      <c r="G77" s="9">
        <v>0</v>
      </c>
      <c r="H77" s="2">
        <v>19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4">
      <c r="A78" s="10">
        <v>66</v>
      </c>
      <c r="B78" s="102" t="s">
        <v>219</v>
      </c>
      <c r="C78" s="142">
        <v>244</v>
      </c>
      <c r="D78" s="8" t="s">
        <v>220</v>
      </c>
      <c r="E78" s="61" t="s">
        <v>217</v>
      </c>
      <c r="F78" s="2">
        <v>3792</v>
      </c>
      <c r="G78" s="9">
        <v>632</v>
      </c>
      <c r="H78" s="2"/>
      <c r="I78" s="2"/>
      <c r="J78" s="2"/>
      <c r="K78" s="2"/>
      <c r="L78" s="2"/>
      <c r="M78" s="2"/>
      <c r="N78" s="2"/>
      <c r="O78" s="2">
        <v>3160</v>
      </c>
      <c r="P78" s="2"/>
      <c r="Q78" s="2"/>
      <c r="R78" s="2"/>
      <c r="S78" s="2"/>
      <c r="T78" s="2"/>
    </row>
    <row r="79" spans="1:24">
      <c r="A79" s="10">
        <v>72</v>
      </c>
      <c r="B79" s="102" t="s">
        <v>221</v>
      </c>
      <c r="C79" s="142">
        <v>245</v>
      </c>
      <c r="D79" s="8" t="s">
        <v>220</v>
      </c>
      <c r="E79" s="61" t="s">
        <v>201</v>
      </c>
      <c r="F79" s="2">
        <v>66</v>
      </c>
      <c r="G79" s="9">
        <v>11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>
        <v>55</v>
      </c>
    </row>
    <row r="80" spans="1:24">
      <c r="A80" s="10">
        <v>73</v>
      </c>
      <c r="B80" s="102" t="s">
        <v>221</v>
      </c>
      <c r="C80" s="142">
        <v>245</v>
      </c>
      <c r="D80" s="8" t="s">
        <v>220</v>
      </c>
      <c r="E80" s="61" t="s">
        <v>201</v>
      </c>
      <c r="F80" s="2">
        <v>384</v>
      </c>
      <c r="G80" s="9">
        <v>64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>
        <v>320</v>
      </c>
    </row>
    <row r="81" spans="1:21">
      <c r="A81" s="10">
        <v>74</v>
      </c>
      <c r="B81" s="102" t="s">
        <v>221</v>
      </c>
      <c r="C81" s="142">
        <v>246</v>
      </c>
      <c r="D81" s="8" t="s">
        <v>220</v>
      </c>
      <c r="E81" s="61" t="s">
        <v>222</v>
      </c>
      <c r="F81" s="2">
        <v>466.61</v>
      </c>
      <c r="G81" s="9">
        <v>77.77</v>
      </c>
      <c r="H81" s="2"/>
      <c r="I81" s="2"/>
      <c r="J81" s="2"/>
      <c r="K81" s="2"/>
      <c r="L81" s="2">
        <v>388.84</v>
      </c>
      <c r="M81" s="2"/>
      <c r="N81" s="2"/>
      <c r="O81" s="2"/>
      <c r="P81" s="2"/>
      <c r="Q81" s="2"/>
      <c r="R81" s="2"/>
      <c r="S81" s="2"/>
      <c r="T81" s="2"/>
    </row>
    <row r="82" spans="1:21">
      <c r="A82" s="10">
        <v>75</v>
      </c>
      <c r="B82" s="102" t="s">
        <v>221</v>
      </c>
      <c r="C82" s="142">
        <v>247</v>
      </c>
      <c r="D82" s="8" t="s">
        <v>220</v>
      </c>
      <c r="E82" s="61" t="s">
        <v>223</v>
      </c>
      <c r="F82" s="2">
        <v>185</v>
      </c>
      <c r="G82" s="9">
        <v>0</v>
      </c>
      <c r="H82" s="2"/>
      <c r="I82" s="2"/>
      <c r="J82" s="2"/>
      <c r="K82" s="2"/>
      <c r="L82" s="2"/>
      <c r="M82" s="2">
        <v>185</v>
      </c>
      <c r="N82" s="2"/>
      <c r="O82" s="2"/>
      <c r="P82" s="2"/>
      <c r="Q82" s="2"/>
      <c r="R82" s="2"/>
      <c r="S82" s="2"/>
      <c r="T82" s="2"/>
    </row>
    <row r="83" spans="1:21">
      <c r="A83" s="10">
        <v>76</v>
      </c>
      <c r="B83" s="102" t="s">
        <v>221</v>
      </c>
      <c r="C83" s="142">
        <v>248</v>
      </c>
      <c r="D83" s="8" t="s">
        <v>220</v>
      </c>
      <c r="E83" s="61" t="s">
        <v>212</v>
      </c>
      <c r="F83" s="2">
        <v>11.62</v>
      </c>
      <c r="G83" s="9">
        <v>1.94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9.68</v>
      </c>
      <c r="S83" s="2"/>
      <c r="T83" s="2"/>
    </row>
    <row r="84" spans="1:21">
      <c r="A84" s="10">
        <v>77</v>
      </c>
      <c r="B84" s="102" t="s">
        <v>221</v>
      </c>
      <c r="C84" s="142">
        <v>248</v>
      </c>
      <c r="D84" s="8" t="s">
        <v>220</v>
      </c>
      <c r="E84" s="61" t="s">
        <v>212</v>
      </c>
      <c r="F84" s="2">
        <v>134.94999999999999</v>
      </c>
      <c r="G84" s="9">
        <v>22.49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v>112.46</v>
      </c>
      <c r="S84" s="2"/>
      <c r="T84" s="2"/>
    </row>
    <row r="85" spans="1:21">
      <c r="A85" s="10">
        <v>78</v>
      </c>
      <c r="B85" s="102" t="s">
        <v>221</v>
      </c>
      <c r="C85" s="142">
        <v>249</v>
      </c>
      <c r="D85" s="8" t="s">
        <v>220</v>
      </c>
      <c r="E85" s="61" t="s">
        <v>224</v>
      </c>
      <c r="F85" s="2">
        <v>100</v>
      </c>
      <c r="G85" s="9">
        <v>0</v>
      </c>
      <c r="H85" s="2"/>
      <c r="I85" s="2"/>
      <c r="J85" s="2">
        <v>100</v>
      </c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1">
      <c r="A86" s="10">
        <v>79</v>
      </c>
      <c r="B86" s="102" t="s">
        <v>221</v>
      </c>
      <c r="C86" s="142">
        <v>250</v>
      </c>
      <c r="D86" s="8" t="s">
        <v>220</v>
      </c>
      <c r="E86" s="61" t="s">
        <v>144</v>
      </c>
      <c r="F86" s="2">
        <v>126</v>
      </c>
      <c r="G86" s="9">
        <v>0</v>
      </c>
      <c r="H86" s="2"/>
      <c r="I86" s="2"/>
      <c r="J86" s="2"/>
      <c r="K86" s="2"/>
      <c r="L86" s="2"/>
      <c r="M86" s="2"/>
      <c r="N86" s="2"/>
      <c r="O86" s="2"/>
      <c r="P86" s="2"/>
      <c r="Q86" s="2">
        <v>126</v>
      </c>
      <c r="R86" s="2"/>
      <c r="S86" s="2"/>
      <c r="T86" s="2"/>
    </row>
    <row r="87" spans="1:21">
      <c r="A87" s="10">
        <v>80</v>
      </c>
      <c r="B87" s="102" t="s">
        <v>221</v>
      </c>
      <c r="C87" s="142">
        <v>251</v>
      </c>
      <c r="D87" s="8" t="s">
        <v>220</v>
      </c>
      <c r="E87" s="61" t="s">
        <v>126</v>
      </c>
      <c r="F87" s="2">
        <v>476.04</v>
      </c>
      <c r="G87" s="9">
        <v>1.92</v>
      </c>
      <c r="H87" s="2">
        <v>426.25</v>
      </c>
      <c r="I87" s="2"/>
      <c r="J87" s="2"/>
      <c r="K87" s="2"/>
      <c r="L87" s="2"/>
      <c r="M87" s="2"/>
      <c r="N87" s="2"/>
      <c r="O87" s="2"/>
      <c r="P87" s="2">
        <v>47.87</v>
      </c>
      <c r="Q87" s="2"/>
      <c r="R87" s="2"/>
      <c r="S87" s="2"/>
      <c r="T87" s="2"/>
    </row>
    <row r="88" spans="1:21">
      <c r="A88" s="10">
        <v>81</v>
      </c>
      <c r="B88" s="102" t="s">
        <v>221</v>
      </c>
      <c r="C88" s="142">
        <v>252</v>
      </c>
      <c r="D88" s="8" t="s">
        <v>220</v>
      </c>
      <c r="E88" s="61" t="s">
        <v>114</v>
      </c>
      <c r="F88" s="2">
        <v>2</v>
      </c>
      <c r="G88" s="9">
        <v>0</v>
      </c>
      <c r="H88" s="2">
        <v>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1">
      <c r="A89" s="10">
        <v>82</v>
      </c>
      <c r="B89" s="102" t="s">
        <v>283</v>
      </c>
      <c r="C89" s="142">
        <v>253</v>
      </c>
      <c r="D89" s="8" t="s">
        <v>284</v>
      </c>
      <c r="E89" s="61" t="s">
        <v>201</v>
      </c>
      <c r="F89" s="2">
        <v>432</v>
      </c>
      <c r="G89" s="9">
        <v>72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>
        <v>360</v>
      </c>
    </row>
    <row r="90" spans="1:21">
      <c r="A90" s="10">
        <v>83</v>
      </c>
      <c r="B90" s="102" t="s">
        <v>283</v>
      </c>
      <c r="C90" s="142">
        <v>254</v>
      </c>
      <c r="D90" s="8" t="s">
        <v>284</v>
      </c>
      <c r="E90" s="61" t="s">
        <v>285</v>
      </c>
      <c r="F90" s="2">
        <v>259.51</v>
      </c>
      <c r="G90" s="9">
        <v>43.25</v>
      </c>
      <c r="H90" s="2"/>
      <c r="I90" s="2">
        <v>216.26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1">
      <c r="A91" s="10">
        <v>84</v>
      </c>
      <c r="B91" s="102" t="s">
        <v>283</v>
      </c>
      <c r="C91" s="142">
        <v>255</v>
      </c>
      <c r="D91" s="8" t="s">
        <v>284</v>
      </c>
      <c r="E91" s="61" t="s">
        <v>126</v>
      </c>
      <c r="F91" s="2">
        <v>452.25</v>
      </c>
      <c r="G91" s="9">
        <v>1.67</v>
      </c>
      <c r="H91" s="2">
        <v>426.25</v>
      </c>
      <c r="I91" s="2"/>
      <c r="J91" s="2"/>
      <c r="K91" s="2"/>
      <c r="L91" s="2"/>
      <c r="M91" s="2"/>
      <c r="N91" s="2"/>
      <c r="O91" s="2"/>
      <c r="P91" s="2">
        <v>24.33</v>
      </c>
      <c r="Q91" s="2"/>
      <c r="R91" s="2"/>
      <c r="S91" s="2"/>
      <c r="T91" s="2"/>
    </row>
    <row r="92" spans="1:21">
      <c r="A92" s="10">
        <v>85</v>
      </c>
      <c r="B92" s="102" t="s">
        <v>283</v>
      </c>
      <c r="C92" s="142">
        <v>256</v>
      </c>
      <c r="D92" s="8" t="s">
        <v>284</v>
      </c>
      <c r="E92" s="61" t="s">
        <v>114</v>
      </c>
      <c r="F92" s="2">
        <v>2</v>
      </c>
      <c r="G92" s="9">
        <v>0</v>
      </c>
      <c r="H92" s="2">
        <v>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1">
      <c r="A93" s="10">
        <v>86</v>
      </c>
      <c r="B93" s="102" t="s">
        <v>283</v>
      </c>
      <c r="C93" s="142">
        <v>257</v>
      </c>
      <c r="D93" s="8" t="s">
        <v>284</v>
      </c>
      <c r="E93" s="61" t="s">
        <v>116</v>
      </c>
      <c r="F93" s="2">
        <v>30</v>
      </c>
      <c r="G93" s="9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30</v>
      </c>
      <c r="T93" s="2"/>
    </row>
    <row r="94" spans="1:21">
      <c r="A94" s="10">
        <v>87</v>
      </c>
      <c r="B94" s="102" t="s">
        <v>283</v>
      </c>
      <c r="C94" s="142">
        <v>258</v>
      </c>
      <c r="D94" s="8" t="s">
        <v>284</v>
      </c>
      <c r="E94" s="61" t="s">
        <v>144</v>
      </c>
      <c r="F94" s="2">
        <v>126</v>
      </c>
      <c r="G94" s="9">
        <v>0</v>
      </c>
      <c r="H94" s="2"/>
      <c r="I94" s="2"/>
      <c r="J94" s="2"/>
      <c r="K94" s="2"/>
      <c r="L94" s="2"/>
      <c r="M94" s="2"/>
      <c r="N94" s="2"/>
      <c r="O94" s="2"/>
      <c r="P94" s="2"/>
      <c r="Q94" s="2">
        <v>126</v>
      </c>
      <c r="R94" s="2"/>
      <c r="S94" s="2"/>
      <c r="T94" s="2"/>
    </row>
    <row r="95" spans="1:21">
      <c r="A95" s="10">
        <v>88</v>
      </c>
      <c r="B95" s="102" t="s">
        <v>283</v>
      </c>
      <c r="C95" s="142">
        <v>259</v>
      </c>
      <c r="D95" s="8" t="s">
        <v>284</v>
      </c>
      <c r="E95" s="61" t="s">
        <v>286</v>
      </c>
      <c r="F95" s="2">
        <v>480</v>
      </c>
      <c r="G95" s="9">
        <v>0</v>
      </c>
      <c r="H95" s="2"/>
      <c r="I95" s="2"/>
      <c r="J95" s="2"/>
      <c r="K95" s="2"/>
      <c r="L95" s="2">
        <v>480</v>
      </c>
      <c r="M95" s="2"/>
      <c r="N95" s="2"/>
      <c r="O95" s="2"/>
      <c r="P95" s="2"/>
      <c r="Q95" s="2"/>
      <c r="R95" s="2"/>
      <c r="S95" s="2"/>
      <c r="T95" s="2"/>
    </row>
    <row r="96" spans="1:21">
      <c r="A96" s="10">
        <v>89</v>
      </c>
      <c r="B96" s="102" t="s">
        <v>283</v>
      </c>
      <c r="D96" s="8"/>
      <c r="E96" s="61" t="s">
        <v>305</v>
      </c>
      <c r="F96" s="2">
        <v>35</v>
      </c>
      <c r="G96" s="9">
        <v>0</v>
      </c>
      <c r="H96" s="2"/>
      <c r="I96" s="2"/>
      <c r="J96" s="2">
        <v>35</v>
      </c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4">
      <c r="B97" s="102"/>
      <c r="D97" s="8"/>
      <c r="E97" s="61"/>
      <c r="F97" s="2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4" ht="20.25" customHeight="1">
      <c r="A98" s="14" t="s">
        <v>4</v>
      </c>
      <c r="B98" s="15"/>
      <c r="C98" s="147"/>
      <c r="D98" s="15"/>
      <c r="E98" s="62"/>
      <c r="F98" s="66">
        <f>SUM(F7:F97)</f>
        <v>47511.740000000005</v>
      </c>
      <c r="G98" s="66">
        <f>SUM(G7:G97)</f>
        <v>3013.6299999999992</v>
      </c>
      <c r="H98" s="66">
        <f t="shared" ref="H98:U98" si="0">SUM(H7:H97)</f>
        <v>5134.5000000000009</v>
      </c>
      <c r="I98" s="66">
        <f t="shared" si="0"/>
        <v>1611.26</v>
      </c>
      <c r="J98" s="66">
        <f t="shared" si="0"/>
        <v>5192.75</v>
      </c>
      <c r="K98" s="66">
        <f t="shared" si="0"/>
        <v>745.22</v>
      </c>
      <c r="L98" s="66">
        <f t="shared" si="0"/>
        <v>1054.8600000000001</v>
      </c>
      <c r="M98" s="66">
        <f t="shared" si="0"/>
        <v>10223.669999999998</v>
      </c>
      <c r="N98" s="66">
        <f t="shared" si="0"/>
        <v>2660</v>
      </c>
      <c r="O98" s="66">
        <f t="shared" si="0"/>
        <v>6281.6</v>
      </c>
      <c r="P98" s="66">
        <f t="shared" si="0"/>
        <v>473.77</v>
      </c>
      <c r="Q98" s="66">
        <f t="shared" si="0"/>
        <v>1641.5</v>
      </c>
      <c r="R98" s="66">
        <f t="shared" si="0"/>
        <v>502.09000000000003</v>
      </c>
      <c r="S98" s="66">
        <f t="shared" si="0"/>
        <v>480</v>
      </c>
      <c r="T98" s="66">
        <f t="shared" si="0"/>
        <v>176.76</v>
      </c>
      <c r="U98" s="66">
        <f t="shared" si="0"/>
        <v>5498.89</v>
      </c>
      <c r="V98" s="12">
        <f>SUM(V7:V97)</f>
        <v>3000</v>
      </c>
      <c r="W98" s="153"/>
    </row>
    <row r="99" spans="1:24" ht="15.75" thickBot="1">
      <c r="D99" s="2"/>
      <c r="F99" s="2">
        <f>SUM(G99:T99)</f>
        <v>0</v>
      </c>
    </row>
    <row r="100" spans="1:24" ht="16.5" thickTop="1" thickBot="1">
      <c r="E100" s="63" t="s">
        <v>32</v>
      </c>
      <c r="F100" s="63">
        <f>'Annual Return'!E11</f>
        <v>42207.67</v>
      </c>
      <c r="H100" s="1">
        <f>H98</f>
        <v>5134.5000000000009</v>
      </c>
      <c r="N100" s="67">
        <f>F98-H98-P98</f>
        <v>41903.470000000008</v>
      </c>
      <c r="O100" s="2"/>
      <c r="P100" s="2"/>
      <c r="Q100" s="2"/>
      <c r="R100" s="2"/>
      <c r="S100" s="2"/>
      <c r="X100" s="1" t="s">
        <v>102</v>
      </c>
    </row>
    <row r="101" spans="1:24" ht="15.75" thickTop="1">
      <c r="E101" s="25"/>
    </row>
    <row r="102" spans="1:24">
      <c r="E102" s="25"/>
    </row>
    <row r="103" spans="1:24">
      <c r="A103" s="7"/>
      <c r="B103" s="2"/>
      <c r="C103" s="145"/>
      <c r="D103" s="2"/>
    </row>
    <row r="104" spans="1:24" ht="15.75">
      <c r="B104" s="78"/>
      <c r="C104" s="145"/>
      <c r="D104" s="2"/>
      <c r="H104" s="31" t="s">
        <v>53</v>
      </c>
      <c r="I104" s="31"/>
    </row>
    <row r="105" spans="1:24">
      <c r="B105" s="7"/>
      <c r="C105" s="145"/>
      <c r="D105" s="2"/>
      <c r="H105" s="1" t="s">
        <v>54</v>
      </c>
    </row>
    <row r="106" spans="1:24" ht="15.75">
      <c r="B106" s="7"/>
      <c r="C106" s="145"/>
      <c r="D106" s="2"/>
      <c r="E106" s="13"/>
    </row>
    <row r="107" spans="1:24">
      <c r="B107" s="7"/>
      <c r="C107" s="145"/>
      <c r="D107" s="2"/>
      <c r="H107" s="18" t="s">
        <v>55</v>
      </c>
      <c r="I107" s="18"/>
    </row>
    <row r="108" spans="1:24">
      <c r="B108" s="2"/>
      <c r="C108" s="145"/>
      <c r="D108" s="2"/>
    </row>
    <row r="109" spans="1:24">
      <c r="B109" s="2"/>
      <c r="C109" s="145"/>
      <c r="D109" s="2"/>
    </row>
    <row r="110" spans="1:24">
      <c r="B110" s="2"/>
      <c r="C110" s="145"/>
      <c r="D110" s="2"/>
    </row>
  </sheetData>
  <customSheetViews>
    <customSheetView guid="{B7D8C6F5-095E-11D4-9699-00A0CC686C03}" fitToPage="1" showRuler="0">
      <pane xSplit="3" ySplit="5" topLeftCell="D6" activePane="bottomRight" state="frozen"/>
      <selection pane="bottomRight"/>
      <pageMargins left="0.74803149606299213" right="0.74803149606299213" top="0.98425196850393704" bottom="0.98425196850393704" header="0.51181102362204722" footer="0.51181102362204722"/>
      <printOptions horizontalCentered="1" gridLines="1"/>
      <pageSetup paperSize="9" scale="81" orientation="landscape" horizontalDpi="360" verticalDpi="360" r:id="rId1"/>
      <headerFooter alignWithMargins="0">
        <oddHeader>&amp;CAccounts for Neil Chance - Blending Plant Consultancy</oddHeader>
        <oddFooter>&amp;L&amp;F&amp;CPage &amp;P&amp;R&amp;D</oddFooter>
      </headerFooter>
    </customSheetView>
    <customSheetView guid="{B7D8C6F0-095E-11D4-9699-00A0CC686C03}" fitToPage="1" hiddenColumns="1" showRuler="0">
      <pane xSplit="3" ySplit="5" topLeftCell="D6" activePane="bottomRight" state="frozen"/>
      <selection pane="bottomRight" activeCell="J1" sqref="J1:J65536"/>
      <pageMargins left="0.74803149606299213" right="0.74803149606299213" top="0.98425196850393704" bottom="0.98425196850393704" header="0.51181102362204722" footer="0.51181102362204722"/>
      <printOptions horizontalCentered="1" gridLines="1"/>
      <pageSetup paperSize="9" scale="81" orientation="landscape" horizontalDpi="360" verticalDpi="360" r:id="rId2"/>
      <headerFooter alignWithMargins="0">
        <oddHeader>&amp;CAccounts for Neil Chance - Blending Plant Consultancy</oddHeader>
        <oddFooter>&amp;L&amp;F&amp;CPage &amp;P&amp;R&amp;D</oddFooter>
      </headerFooter>
    </customSheetView>
  </customSheetViews>
  <mergeCells count="2">
    <mergeCell ref="H4:J4"/>
    <mergeCell ref="K4:T4"/>
  </mergeCells>
  <phoneticPr fontId="7" type="noConversion"/>
  <printOptions horizontalCentered="1" gridLines="1" gridLinesSet="0"/>
  <pageMargins left="0.23622047244094491" right="7.874015748031496E-2" top="0.11811023622047245" bottom="0.11811023622047245" header="0.51181102362204722" footer="0.51181102362204722"/>
  <pageSetup paperSize="9" scale="36" orientation="landscape" horizontalDpi="360" verticalDpi="360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="75" workbookViewId="0">
      <pane xSplit="2" topLeftCell="C1" activePane="topRight" state="frozenSplit"/>
      <selection activeCell="L39" activeCellId="2" sqref="B20 F17 L39"/>
      <selection pane="topRight" activeCell="O8" sqref="O8"/>
    </sheetView>
  </sheetViews>
  <sheetFormatPr defaultRowHeight="15.75"/>
  <cols>
    <col min="1" max="1" width="12" style="49" customWidth="1"/>
    <col min="2" max="2" width="15.7109375" style="50" customWidth="1"/>
    <col min="3" max="3" width="11" style="52" customWidth="1"/>
    <col min="4" max="4" width="13.140625" style="52" customWidth="1"/>
    <col min="5" max="5" width="13.28515625" style="52" customWidth="1"/>
    <col min="6" max="6" width="11.85546875" style="52" customWidth="1"/>
    <col min="7" max="7" width="13" style="52" customWidth="1"/>
    <col min="8" max="8" width="13.28515625" style="52" customWidth="1"/>
    <col min="9" max="9" width="12.5703125" style="52" customWidth="1"/>
    <col min="10" max="10" width="11.5703125" style="52" customWidth="1"/>
    <col min="11" max="11" width="13.42578125" style="52" customWidth="1"/>
    <col min="12" max="12" width="12.140625" style="52" customWidth="1"/>
    <col min="13" max="13" width="9.7109375" style="52" customWidth="1"/>
    <col min="14" max="14" width="14.5703125" style="52" customWidth="1"/>
    <col min="15" max="15" width="18.28515625" style="52" customWidth="1"/>
    <col min="16" max="16" width="12.5703125" style="52" customWidth="1"/>
    <col min="17" max="16384" width="9.140625" style="52"/>
  </cols>
  <sheetData>
    <row r="2" spans="1:17">
      <c r="C2" s="51" t="s">
        <v>52</v>
      </c>
      <c r="H2" s="52" t="s">
        <v>153</v>
      </c>
    </row>
    <row r="4" spans="1:17" s="51" customFormat="1">
      <c r="A4" s="51" t="s">
        <v>129</v>
      </c>
      <c r="B4" s="60"/>
      <c r="C4" s="51" t="s">
        <v>56</v>
      </c>
      <c r="D4" s="51" t="s">
        <v>57</v>
      </c>
      <c r="E4" s="51" t="s">
        <v>38</v>
      </c>
      <c r="F4" s="51" t="s">
        <v>39</v>
      </c>
      <c r="G4" s="51" t="s">
        <v>51</v>
      </c>
      <c r="H4" s="51" t="s">
        <v>40</v>
      </c>
      <c r="I4" s="51" t="s">
        <v>41</v>
      </c>
      <c r="J4" s="51" t="s">
        <v>42</v>
      </c>
      <c r="K4" s="51" t="s">
        <v>43</v>
      </c>
      <c r="L4" s="51" t="s">
        <v>44</v>
      </c>
      <c r="M4" s="51" t="s">
        <v>45</v>
      </c>
      <c r="N4" s="51" t="s">
        <v>46</v>
      </c>
      <c r="O4" s="51" t="s">
        <v>47</v>
      </c>
    </row>
    <row r="5" spans="1:17">
      <c r="A5" s="54" t="s">
        <v>48</v>
      </c>
      <c r="B5" s="89" t="s">
        <v>14</v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88">
        <f t="shared" ref="O5:O11" si="0">SUM(C5:N5)</f>
        <v>0</v>
      </c>
    </row>
    <row r="6" spans="1:17" ht="19.5" customHeight="1">
      <c r="A6" s="54"/>
      <c r="B6" s="82" t="s">
        <v>61</v>
      </c>
      <c r="C6" s="83"/>
      <c r="D6" s="84">
        <v>5000</v>
      </c>
      <c r="E6" s="84">
        <v>5000</v>
      </c>
      <c r="F6" s="84">
        <v>5000</v>
      </c>
      <c r="G6" s="84"/>
      <c r="H6" s="84"/>
      <c r="I6" s="84">
        <v>5000</v>
      </c>
      <c r="J6" s="84"/>
      <c r="K6" s="84">
        <v>5000</v>
      </c>
      <c r="L6" s="84">
        <v>6000</v>
      </c>
      <c r="M6" s="84"/>
      <c r="N6" s="85">
        <v>5000</v>
      </c>
      <c r="O6" s="86">
        <f t="shared" si="0"/>
        <v>36000</v>
      </c>
    </row>
    <row r="7" spans="1:17" ht="17.25" customHeight="1">
      <c r="A7" s="54"/>
      <c r="B7" s="55" t="s">
        <v>62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9">
        <f t="shared" si="0"/>
        <v>0</v>
      </c>
      <c r="P7" s="88">
        <f>O6-O7</f>
        <v>36000</v>
      </c>
      <c r="Q7" s="53" t="s">
        <v>64</v>
      </c>
    </row>
    <row r="8" spans="1:17">
      <c r="A8" s="54" t="s">
        <v>49</v>
      </c>
      <c r="B8" s="89" t="s">
        <v>50</v>
      </c>
      <c r="C8" s="90">
        <v>1.33</v>
      </c>
      <c r="D8" s="91">
        <v>1.54</v>
      </c>
      <c r="E8" s="91">
        <v>2.04</v>
      </c>
      <c r="F8" s="91">
        <v>1.84</v>
      </c>
      <c r="G8" s="91">
        <v>1.76</v>
      </c>
      <c r="H8" s="91">
        <v>1.63</v>
      </c>
      <c r="I8" s="91">
        <v>1.96</v>
      </c>
      <c r="J8" s="91">
        <v>2.1800000000000002</v>
      </c>
      <c r="K8" s="91">
        <v>1.98</v>
      </c>
      <c r="L8" s="91">
        <v>1.95</v>
      </c>
      <c r="M8" s="91">
        <v>1.79</v>
      </c>
      <c r="N8" s="92">
        <v>1.49</v>
      </c>
      <c r="O8" s="88">
        <f t="shared" si="0"/>
        <v>21.49</v>
      </c>
    </row>
    <row r="9" spans="1:17">
      <c r="A9" s="54"/>
      <c r="B9" s="82" t="s">
        <v>61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6">
        <f t="shared" si="0"/>
        <v>0</v>
      </c>
    </row>
    <row r="10" spans="1:17" ht="15" customHeight="1">
      <c r="B10" s="55" t="s">
        <v>62</v>
      </c>
      <c r="C10" s="56"/>
      <c r="D10" s="57">
        <v>5000</v>
      </c>
      <c r="E10" s="57">
        <v>5000</v>
      </c>
      <c r="F10" s="57">
        <v>5000</v>
      </c>
      <c r="G10" s="57"/>
      <c r="H10" s="57"/>
      <c r="I10" s="57">
        <v>5000</v>
      </c>
      <c r="J10" s="57"/>
      <c r="K10" s="57">
        <v>5000</v>
      </c>
      <c r="L10" s="57">
        <v>6000</v>
      </c>
      <c r="M10" s="57"/>
      <c r="N10" s="58">
        <v>5000</v>
      </c>
      <c r="O10" s="87">
        <f t="shared" si="0"/>
        <v>36000</v>
      </c>
      <c r="P10" s="88">
        <f>O9-O10</f>
        <v>-36000</v>
      </c>
      <c r="Q10" s="53" t="s">
        <v>64</v>
      </c>
    </row>
    <row r="11" spans="1:17" ht="21" customHeight="1">
      <c r="A11" s="54"/>
      <c r="B11" s="89" t="s">
        <v>50</v>
      </c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88">
        <f t="shared" si="0"/>
        <v>0</v>
      </c>
    </row>
    <row r="13" spans="1:17" ht="16.5" thickBot="1">
      <c r="D13" s="31" t="s">
        <v>53</v>
      </c>
    </row>
    <row r="14" spans="1:17" ht="17.25" thickTop="1" thickBot="1">
      <c r="D14" s="1" t="s">
        <v>54</v>
      </c>
      <c r="P14" s="93">
        <v>14.34</v>
      </c>
      <c r="Q14" s="53" t="s">
        <v>65</v>
      </c>
    </row>
    <row r="15" spans="1:17" ht="17.25" thickTop="1" thickBot="1"/>
    <row r="16" spans="1:17" ht="17.25" thickTop="1" thickBot="1">
      <c r="D16" s="53" t="s">
        <v>63</v>
      </c>
      <c r="O16" s="52" t="s">
        <v>31</v>
      </c>
      <c r="P16" s="93"/>
    </row>
    <row r="17" spans="17:17" ht="16.5" thickTop="1"/>
    <row r="19" spans="17:17">
      <c r="Q19" s="53"/>
    </row>
  </sheetData>
  <phoneticPr fontId="7" type="noConversion"/>
  <pageMargins left="0.31496062992125984" right="0.2362204724409449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5"/>
  <sheetViews>
    <sheetView view="pageLayout" zoomScaleNormal="75" workbookViewId="0">
      <selection activeCell="H23" sqref="H23"/>
    </sheetView>
  </sheetViews>
  <sheetFormatPr defaultRowHeight="15"/>
  <cols>
    <col min="1" max="2" width="9.140625" style="109"/>
    <col min="3" max="3" width="15.140625" style="109" customWidth="1"/>
    <col min="4" max="4" width="10.85546875" style="109" customWidth="1"/>
    <col min="5" max="5" width="14.7109375" style="109" customWidth="1"/>
    <col min="6" max="6" width="12.42578125" style="109" customWidth="1"/>
    <col min="7" max="7" width="9.140625" style="109"/>
    <col min="8" max="8" width="11.140625" style="109" bestFit="1" customWidth="1"/>
    <col min="9" max="9" width="9.140625" style="109"/>
    <col min="10" max="10" width="6.7109375" style="109" customWidth="1"/>
    <col min="11" max="11" width="9.140625" style="109"/>
    <col min="12" max="12" width="10.85546875" style="109" customWidth="1"/>
    <col min="13" max="14" width="9.140625" style="109"/>
    <col min="15" max="15" width="9.85546875" style="109" bestFit="1" customWidth="1"/>
    <col min="16" max="16384" width="9.140625" style="109"/>
  </cols>
  <sheetData>
    <row r="1" spans="2:6" ht="18">
      <c r="B1" s="108" t="s">
        <v>163</v>
      </c>
    </row>
    <row r="2" spans="2:6">
      <c r="C2" s="110"/>
      <c r="D2" s="110"/>
      <c r="E2" s="110"/>
      <c r="F2" s="110"/>
    </row>
    <row r="3" spans="2:6" ht="15.75">
      <c r="B3" s="108"/>
      <c r="C3" s="110" t="s">
        <v>0</v>
      </c>
      <c r="D3" s="110"/>
      <c r="E3" s="110" t="s">
        <v>0</v>
      </c>
      <c r="F3" s="110"/>
    </row>
    <row r="4" spans="2:6" ht="15.75">
      <c r="B4" s="108"/>
      <c r="C4" s="111" t="s">
        <v>266</v>
      </c>
      <c r="D4" s="112" t="s">
        <v>59</v>
      </c>
      <c r="E4" s="111" t="s">
        <v>267</v>
      </c>
      <c r="F4" s="110"/>
    </row>
    <row r="5" spans="2:6" ht="15.75">
      <c r="B5" s="108"/>
      <c r="C5" s="110"/>
      <c r="D5" s="110"/>
      <c r="E5" s="110"/>
      <c r="F5" s="110"/>
    </row>
    <row r="6" spans="2:6">
      <c r="B6" s="113"/>
      <c r="C6" s="114"/>
      <c r="D6" s="115"/>
      <c r="E6" s="115"/>
      <c r="F6" s="116"/>
    </row>
    <row r="7" spans="2:6">
      <c r="B7" s="117" t="s">
        <v>23</v>
      </c>
      <c r="C7" s="118" t="s">
        <v>101</v>
      </c>
      <c r="D7" s="119"/>
      <c r="E7" s="119"/>
      <c r="F7" s="120">
        <v>7791.67</v>
      </c>
    </row>
    <row r="8" spans="2:6">
      <c r="B8" s="117" t="s">
        <v>23</v>
      </c>
      <c r="C8" s="118" t="s">
        <v>110</v>
      </c>
      <c r="D8" s="119"/>
      <c r="E8" s="119"/>
      <c r="F8" s="120">
        <v>34416</v>
      </c>
    </row>
    <row r="9" spans="2:6">
      <c r="B9" s="117" t="s">
        <v>21</v>
      </c>
      <c r="C9" s="119" t="s">
        <v>22</v>
      </c>
      <c r="D9" s="119"/>
      <c r="E9" s="119">
        <v>0</v>
      </c>
      <c r="F9" s="152">
        <v>0</v>
      </c>
    </row>
    <row r="10" spans="2:6">
      <c r="B10" s="117"/>
      <c r="C10" s="121"/>
      <c r="D10" s="119"/>
      <c r="E10" s="119"/>
      <c r="F10" s="120"/>
    </row>
    <row r="11" spans="2:6">
      <c r="B11" s="117"/>
      <c r="C11" s="121"/>
      <c r="D11" s="119"/>
      <c r="E11" s="119"/>
      <c r="F11" s="120"/>
    </row>
    <row r="12" spans="2:6">
      <c r="B12" s="117"/>
      <c r="C12" s="121"/>
      <c r="D12" s="119"/>
      <c r="E12" s="119"/>
      <c r="F12" s="120"/>
    </row>
    <row r="13" spans="2:6">
      <c r="B13" s="117"/>
      <c r="C13" s="121"/>
      <c r="D13" s="119"/>
      <c r="E13" s="119"/>
      <c r="F13" s="120"/>
    </row>
    <row r="14" spans="2:6">
      <c r="B14" s="117" t="s">
        <v>23</v>
      </c>
      <c r="C14" s="119" t="s">
        <v>24</v>
      </c>
      <c r="D14" s="119"/>
      <c r="E14" s="119"/>
      <c r="F14" s="120"/>
    </row>
    <row r="15" spans="2:6">
      <c r="B15" s="122"/>
      <c r="C15" s="123" t="s">
        <v>91</v>
      </c>
      <c r="D15" s="124"/>
      <c r="E15" s="124">
        <v>0</v>
      </c>
      <c r="F15" s="125"/>
    </row>
    <row r="16" spans="2:6">
      <c r="B16" s="122"/>
      <c r="C16" s="123" t="s">
        <v>91</v>
      </c>
      <c r="D16" s="124"/>
      <c r="E16" s="124">
        <v>0</v>
      </c>
      <c r="F16" s="125"/>
    </row>
    <row r="17" spans="2:25">
      <c r="B17" s="122"/>
      <c r="C17" s="123" t="s">
        <v>91</v>
      </c>
      <c r="D17" s="124"/>
      <c r="E17" s="124">
        <v>0</v>
      </c>
      <c r="F17" s="125"/>
    </row>
    <row r="18" spans="2:25" ht="15.75" thickBot="1">
      <c r="B18" s="122"/>
      <c r="C18" s="123" t="s">
        <v>91</v>
      </c>
      <c r="D18" s="124"/>
      <c r="E18" s="124">
        <v>0</v>
      </c>
      <c r="F18" s="125">
        <f>SUM(E15:E18)</f>
        <v>0</v>
      </c>
    </row>
    <row r="19" spans="2:25" ht="17.25" thickTop="1" thickBot="1">
      <c r="B19" s="126" t="s">
        <v>31</v>
      </c>
      <c r="C19" s="127" t="s">
        <v>30</v>
      </c>
      <c r="D19" s="127"/>
      <c r="E19" s="128"/>
      <c r="F19" s="129">
        <f>SUM(F7:F9)</f>
        <v>42207.67</v>
      </c>
    </row>
    <row r="20" spans="2:25" ht="15.75" thickTop="1"/>
    <row r="21" spans="2:25">
      <c r="B21" s="130" t="s">
        <v>81</v>
      </c>
      <c r="C21" s="131"/>
      <c r="D21" s="131"/>
      <c r="E21" s="131"/>
      <c r="F21" s="132">
        <v>42279.63</v>
      </c>
    </row>
    <row r="22" spans="2:25">
      <c r="B22" s="133" t="s">
        <v>82</v>
      </c>
      <c r="F22" s="134">
        <v>47439.78</v>
      </c>
    </row>
    <row r="23" spans="2:25" ht="15.75" thickBot="1">
      <c r="B23" s="133" t="s">
        <v>83</v>
      </c>
      <c r="F23" s="134">
        <v>-47511.74</v>
      </c>
      <c r="Y23" s="109" t="s">
        <v>102</v>
      </c>
    </row>
    <row r="24" spans="2:25" ht="17.25" thickTop="1" thickBot="1">
      <c r="B24" s="135" t="s">
        <v>84</v>
      </c>
      <c r="C24" s="136"/>
      <c r="D24" s="136"/>
      <c r="E24" s="136"/>
      <c r="F24" s="137">
        <f>SUM(F21:F23)</f>
        <v>42207.670000000006</v>
      </c>
    </row>
    <row r="25" spans="2:25" ht="15.75" thickTop="1"/>
    <row r="26" spans="2:25">
      <c r="B26" s="138"/>
    </row>
    <row r="27" spans="2:25" ht="15.75">
      <c r="B27" s="138"/>
      <c r="C27" s="193" t="s">
        <v>310</v>
      </c>
      <c r="D27" s="139"/>
      <c r="E27" s="138"/>
      <c r="F27" s="193" t="s">
        <v>311</v>
      </c>
    </row>
    <row r="28" spans="2:25">
      <c r="B28" s="138"/>
      <c r="E28" s="138"/>
    </row>
    <row r="29" spans="2:25">
      <c r="B29" s="138"/>
      <c r="E29" s="138"/>
    </row>
    <row r="30" spans="2:25" ht="15.75">
      <c r="B30" s="138"/>
      <c r="C30" s="139"/>
      <c r="D30" s="193" t="s">
        <v>309</v>
      </c>
      <c r="E30" s="138"/>
      <c r="F30" s="139"/>
    </row>
    <row r="32" spans="2:25" ht="15.75">
      <c r="C32" s="149"/>
      <c r="F32" s="192"/>
    </row>
    <row r="38" spans="2:7" ht="15.75">
      <c r="B38" s="149"/>
      <c r="G38" s="149"/>
    </row>
    <row r="45" spans="2:7" ht="15.75">
      <c r="B45" s="149"/>
      <c r="C45" s="149"/>
      <c r="D45" s="149"/>
      <c r="E45" s="149"/>
    </row>
  </sheetData>
  <phoneticPr fontId="7" type="noConversion"/>
  <pageMargins left="0.35433070866141736" right="0.23622047244094491" top="0.98425196850393704" bottom="0.98425196850393704" header="0.51181102362204722" footer="0.51181102362204722"/>
  <pageSetup paperSize="9" scale="91" orientation="portrait" r:id="rId1"/>
  <headerFooter alignWithMargins="0">
    <oddHeader>&amp;CCPPC 2015 ANNUAL RETURN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view="pageLayout" topLeftCell="H1" zoomScaleNormal="90" workbookViewId="0">
      <selection activeCell="N21" sqref="N21"/>
    </sheetView>
  </sheetViews>
  <sheetFormatPr defaultRowHeight="12.75"/>
  <cols>
    <col min="1" max="1" width="9.140625" style="101"/>
    <col min="2" max="2" width="30.7109375" customWidth="1"/>
    <col min="3" max="3" width="12.7109375" customWidth="1"/>
    <col min="4" max="4" width="12.7109375" style="140" customWidth="1"/>
    <col min="5" max="5" width="14.42578125" style="141" customWidth="1"/>
    <col min="6" max="6" width="20.7109375" customWidth="1"/>
    <col min="7" max="7" width="24.7109375" customWidth="1"/>
  </cols>
  <sheetData>
    <row r="2" spans="1:7">
      <c r="B2" s="100" t="s">
        <v>79</v>
      </c>
      <c r="D2" s="161" t="s">
        <v>279</v>
      </c>
    </row>
    <row r="4" spans="1:7">
      <c r="A4" s="163"/>
      <c r="B4" s="164" t="s">
        <v>86</v>
      </c>
      <c r="C4" s="164" t="s">
        <v>87</v>
      </c>
      <c r="D4" s="165" t="s">
        <v>88</v>
      </c>
      <c r="E4" s="166" t="s">
        <v>80</v>
      </c>
      <c r="F4" s="164" t="s">
        <v>89</v>
      </c>
      <c r="G4" s="164" t="s">
        <v>90</v>
      </c>
    </row>
    <row r="5" spans="1:7">
      <c r="A5" s="163"/>
      <c r="B5" s="164"/>
      <c r="C5" s="164"/>
      <c r="D5" s="165"/>
      <c r="E5" s="166"/>
      <c r="F5" s="164"/>
      <c r="G5" s="164"/>
    </row>
    <row r="6" spans="1:7">
      <c r="A6" s="163">
        <v>1</v>
      </c>
      <c r="B6" s="164" t="s">
        <v>103</v>
      </c>
      <c r="C6" s="164"/>
      <c r="D6" s="165"/>
      <c r="E6" s="166">
        <v>467931</v>
      </c>
      <c r="F6" s="164" t="s">
        <v>157</v>
      </c>
      <c r="G6" s="164"/>
    </row>
    <row r="7" spans="1:7">
      <c r="A7" s="163">
        <v>2</v>
      </c>
      <c r="B7" s="164" t="s">
        <v>104</v>
      </c>
      <c r="C7" s="164"/>
      <c r="D7" s="165"/>
      <c r="E7" s="166">
        <v>7251</v>
      </c>
      <c r="F7" s="164" t="s">
        <v>156</v>
      </c>
      <c r="G7" s="164"/>
    </row>
    <row r="8" spans="1:7">
      <c r="A8" s="163">
        <v>3</v>
      </c>
      <c r="B8" s="164" t="s">
        <v>105</v>
      </c>
      <c r="C8" s="164"/>
      <c r="D8" s="165"/>
      <c r="E8" s="166">
        <v>1289</v>
      </c>
      <c r="F8" s="164" t="s">
        <v>156</v>
      </c>
      <c r="G8" s="164"/>
    </row>
    <row r="9" spans="1:7">
      <c r="A9" s="163">
        <v>4</v>
      </c>
      <c r="B9" s="164" t="s">
        <v>106</v>
      </c>
      <c r="C9" s="164"/>
      <c r="D9" s="165"/>
      <c r="E9" s="166">
        <v>727</v>
      </c>
      <c r="F9" s="164" t="s">
        <v>156</v>
      </c>
      <c r="G9" s="164"/>
    </row>
    <row r="10" spans="1:7">
      <c r="A10" s="163">
        <v>5</v>
      </c>
      <c r="B10" s="164" t="s">
        <v>131</v>
      </c>
      <c r="C10" s="164"/>
      <c r="D10" s="165"/>
      <c r="E10" s="166">
        <v>2906</v>
      </c>
      <c r="F10" s="164" t="s">
        <v>156</v>
      </c>
      <c r="G10" s="164"/>
    </row>
    <row r="11" spans="1:7">
      <c r="A11" s="163">
        <v>6</v>
      </c>
      <c r="B11" s="164" t="s">
        <v>107</v>
      </c>
      <c r="C11" s="164"/>
      <c r="D11" s="165"/>
      <c r="E11" s="166">
        <v>290</v>
      </c>
      <c r="F11" s="164" t="s">
        <v>156</v>
      </c>
      <c r="G11" s="164"/>
    </row>
    <row r="12" spans="1:7">
      <c r="A12" s="163">
        <v>7</v>
      </c>
      <c r="B12" s="164" t="s">
        <v>108</v>
      </c>
      <c r="C12" s="164"/>
      <c r="D12" s="165"/>
      <c r="E12" s="166">
        <v>7264</v>
      </c>
      <c r="F12" s="164" t="s">
        <v>158</v>
      </c>
      <c r="G12" s="164"/>
    </row>
    <row r="13" spans="1:7">
      <c r="A13" s="163">
        <v>8</v>
      </c>
      <c r="B13" s="164" t="s">
        <v>130</v>
      </c>
      <c r="C13" s="164"/>
      <c r="D13" s="165" t="s">
        <v>278</v>
      </c>
      <c r="E13" s="166">
        <v>3289</v>
      </c>
      <c r="F13" s="164" t="s">
        <v>156</v>
      </c>
      <c r="G13" s="164"/>
    </row>
    <row r="14" spans="1:7">
      <c r="A14" s="163">
        <v>9</v>
      </c>
      <c r="B14" s="164" t="s">
        <v>271</v>
      </c>
      <c r="C14" s="164"/>
      <c r="D14" s="165"/>
      <c r="E14" s="166">
        <v>11698</v>
      </c>
      <c r="F14" s="164" t="s">
        <v>156</v>
      </c>
      <c r="G14" s="164"/>
    </row>
    <row r="15" spans="1:7">
      <c r="A15" s="163">
        <v>10</v>
      </c>
      <c r="B15" s="164" t="s">
        <v>270</v>
      </c>
      <c r="C15" s="164"/>
      <c r="D15" s="165"/>
      <c r="E15" s="167">
        <v>1448</v>
      </c>
      <c r="F15" s="164" t="s">
        <v>156</v>
      </c>
      <c r="G15" s="164"/>
    </row>
    <row r="16" spans="1:7">
      <c r="A16" s="168">
        <v>11</v>
      </c>
      <c r="B16" s="169" t="s">
        <v>280</v>
      </c>
      <c r="C16" s="170"/>
      <c r="D16" s="171" t="s">
        <v>277</v>
      </c>
      <c r="E16" s="172">
        <v>3159</v>
      </c>
      <c r="F16" s="169" t="s">
        <v>156</v>
      </c>
      <c r="G16" s="170"/>
    </row>
    <row r="17" spans="1:7">
      <c r="A17" s="168">
        <v>12</v>
      </c>
      <c r="B17" s="169" t="s">
        <v>159</v>
      </c>
      <c r="C17" s="170"/>
      <c r="D17" s="171"/>
      <c r="E17" s="172">
        <v>367</v>
      </c>
      <c r="F17" s="169" t="s">
        <v>156</v>
      </c>
      <c r="G17" s="170"/>
    </row>
    <row r="18" spans="1:7">
      <c r="A18" s="168">
        <v>13</v>
      </c>
      <c r="B18" s="169" t="s">
        <v>272</v>
      </c>
      <c r="C18" s="170"/>
      <c r="D18" s="171" t="s">
        <v>273</v>
      </c>
      <c r="E18" s="172">
        <v>1105</v>
      </c>
      <c r="F18" s="169" t="s">
        <v>275</v>
      </c>
      <c r="G18" s="170"/>
    </row>
    <row r="19" spans="1:7">
      <c r="A19" s="168">
        <v>14</v>
      </c>
      <c r="B19" s="169" t="s">
        <v>274</v>
      </c>
      <c r="C19" s="170"/>
      <c r="D19" s="171" t="s">
        <v>219</v>
      </c>
      <c r="E19" s="172">
        <v>389</v>
      </c>
      <c r="F19" s="169" t="s">
        <v>275</v>
      </c>
      <c r="G19" s="170"/>
    </row>
    <row r="20" spans="1:7">
      <c r="A20" s="168">
        <v>15</v>
      </c>
      <c r="B20" s="169" t="s">
        <v>281</v>
      </c>
      <c r="C20" s="170"/>
      <c r="D20" s="171" t="s">
        <v>268</v>
      </c>
      <c r="E20" s="172">
        <v>1616</v>
      </c>
      <c r="F20" s="169" t="s">
        <v>156</v>
      </c>
      <c r="G20" s="170"/>
    </row>
    <row r="21" spans="1:7">
      <c r="A21" s="168">
        <v>16</v>
      </c>
      <c r="B21" s="169" t="s">
        <v>155</v>
      </c>
      <c r="C21" s="170"/>
      <c r="D21" s="171"/>
      <c r="E21" s="172">
        <v>0</v>
      </c>
      <c r="F21" s="169" t="s">
        <v>276</v>
      </c>
      <c r="G21" s="170"/>
    </row>
    <row r="22" spans="1:7">
      <c r="A22" s="173">
        <v>17</v>
      </c>
      <c r="B22" s="169" t="s">
        <v>160</v>
      </c>
      <c r="C22" s="174"/>
      <c r="D22" s="175"/>
      <c r="E22" s="176">
        <v>0</v>
      </c>
      <c r="F22" s="177" t="s">
        <v>156</v>
      </c>
      <c r="G22" s="174"/>
    </row>
    <row r="23" spans="1:7">
      <c r="A23" s="178">
        <v>18</v>
      </c>
      <c r="B23" s="169" t="s">
        <v>162</v>
      </c>
      <c r="C23" s="174"/>
      <c r="D23" s="175"/>
      <c r="E23" s="176">
        <v>0</v>
      </c>
      <c r="F23" s="177" t="s">
        <v>156</v>
      </c>
      <c r="G23" s="174"/>
    </row>
    <row r="24" spans="1:7">
      <c r="A24" s="178">
        <v>19</v>
      </c>
      <c r="B24" s="169" t="s">
        <v>302</v>
      </c>
      <c r="C24" s="174"/>
      <c r="D24" s="175"/>
      <c r="E24" s="176">
        <v>0</v>
      </c>
      <c r="F24" s="179" t="s">
        <v>156</v>
      </c>
      <c r="G24" s="174"/>
    </row>
    <row r="25" spans="1:7">
      <c r="A25" s="178">
        <v>20</v>
      </c>
      <c r="B25" s="174"/>
      <c r="C25" s="174"/>
      <c r="D25" s="175"/>
      <c r="E25" s="176"/>
      <c r="F25" s="174"/>
      <c r="G25" s="174"/>
    </row>
    <row r="27" spans="1:7">
      <c r="B27" s="148"/>
    </row>
    <row r="30" spans="1:7" ht="13.5" thickBot="1"/>
    <row r="31" spans="1:7" ht="14.25" thickTop="1" thickBot="1">
      <c r="E31" s="160">
        <f>SUM(E6:E24)</f>
        <v>510729</v>
      </c>
    </row>
    <row r="32" spans="1:7" ht="13.5" thickTop="1"/>
    <row r="37" spans="2:12">
      <c r="B37" s="100" t="s">
        <v>109</v>
      </c>
    </row>
    <row r="38" spans="2:12" ht="51">
      <c r="B38" s="159" t="s">
        <v>117</v>
      </c>
    </row>
    <row r="39" spans="2:12" ht="38.25">
      <c r="B39" s="158" t="s">
        <v>269</v>
      </c>
      <c r="D39" s="156"/>
    </row>
    <row r="40" spans="2:12" ht="51">
      <c r="B40" s="158" t="s">
        <v>161</v>
      </c>
    </row>
    <row r="41" spans="2:12" ht="25.5">
      <c r="B41" s="158" t="s">
        <v>132</v>
      </c>
    </row>
    <row r="42" spans="2:12" ht="25.5">
      <c r="B42" s="162" t="s">
        <v>282</v>
      </c>
    </row>
    <row r="46" spans="2:12">
      <c r="L46" s="148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workbookViewId="0">
      <selection activeCell="L6" sqref="L6"/>
    </sheetView>
  </sheetViews>
  <sheetFormatPr defaultColWidth="7.5703125" defaultRowHeight="15"/>
  <cols>
    <col min="1" max="1" width="5.28515625" style="96" customWidth="1"/>
    <col min="2" max="2" width="38.7109375" style="94" customWidth="1"/>
    <col min="3" max="3" width="12.85546875" style="97" customWidth="1"/>
    <col min="4" max="4" width="4.5703125" style="94" customWidth="1"/>
    <col min="5" max="5" width="14.42578125" style="97" customWidth="1"/>
    <col min="6" max="6" width="45.140625" style="94" customWidth="1"/>
    <col min="7" max="7" width="16.28515625" style="94" customWidth="1"/>
    <col min="8" max="16384" width="7.5703125" style="94"/>
  </cols>
  <sheetData>
    <row r="1" spans="1:7" ht="15.75">
      <c r="B1" s="95" t="s">
        <v>313</v>
      </c>
    </row>
    <row r="3" spans="1:7" ht="15" customHeight="1">
      <c r="A3" s="180"/>
      <c r="B3" s="181"/>
      <c r="C3" s="182" t="s">
        <v>66</v>
      </c>
      <c r="D3" s="183"/>
      <c r="E3" s="182" t="s">
        <v>67</v>
      </c>
      <c r="F3" s="184" t="s">
        <v>85</v>
      </c>
      <c r="G3" s="181"/>
    </row>
    <row r="4" spans="1:7" ht="15" customHeight="1">
      <c r="A4" s="180"/>
      <c r="B4" s="181"/>
      <c r="C4" s="182"/>
      <c r="D4" s="183"/>
      <c r="E4" s="182"/>
      <c r="F4" s="181"/>
      <c r="G4" s="181"/>
    </row>
    <row r="5" spans="1:7" s="150" customFormat="1" ht="29.25" customHeight="1">
      <c r="A5" s="186">
        <v>1</v>
      </c>
      <c r="B5" s="187" t="s">
        <v>68</v>
      </c>
      <c r="C5" s="188">
        <v>38704.339999999997</v>
      </c>
      <c r="D5" s="189"/>
      <c r="E5" s="188">
        <v>42279.63</v>
      </c>
      <c r="F5" s="190"/>
      <c r="G5" s="187">
        <f>ROUND(E5,0)</f>
        <v>42280</v>
      </c>
    </row>
    <row r="6" spans="1:7" s="150" customFormat="1" ht="29.25" customHeight="1">
      <c r="A6" s="186">
        <v>2</v>
      </c>
      <c r="B6" s="187" t="s">
        <v>69</v>
      </c>
      <c r="C6" s="188">
        <v>21000</v>
      </c>
      <c r="D6" s="189"/>
      <c r="E6" s="188">
        <f>Receipts!E50</f>
        <v>21000</v>
      </c>
      <c r="F6" s="190"/>
      <c r="G6" s="187">
        <f t="shared" ref="G6:G14" si="0">ROUND(E6,0)</f>
        <v>21000</v>
      </c>
    </row>
    <row r="7" spans="1:7" s="150" customFormat="1" ht="29.25" customHeight="1">
      <c r="A7" s="186">
        <v>3</v>
      </c>
      <c r="B7" s="187" t="s">
        <v>77</v>
      </c>
      <c r="C7" s="188">
        <v>12176.22</v>
      </c>
      <c r="D7" s="189"/>
      <c r="E7" s="188">
        <v>26439.78</v>
      </c>
      <c r="F7" s="190" t="s">
        <v>307</v>
      </c>
      <c r="G7" s="187">
        <f t="shared" si="0"/>
        <v>26440</v>
      </c>
    </row>
    <row r="8" spans="1:7" s="150" customFormat="1" ht="29.25" customHeight="1">
      <c r="A8" s="186">
        <v>4</v>
      </c>
      <c r="B8" s="187" t="s">
        <v>70</v>
      </c>
      <c r="C8" s="188">
        <v>5700.34</v>
      </c>
      <c r="D8" s="189"/>
      <c r="E8" s="188">
        <v>5608.27</v>
      </c>
      <c r="F8" s="190"/>
      <c r="G8" s="187">
        <f t="shared" si="0"/>
        <v>5608</v>
      </c>
    </row>
    <row r="9" spans="1:7" s="150" customFormat="1" ht="29.25" customHeight="1">
      <c r="A9" s="186">
        <v>5</v>
      </c>
      <c r="B9" s="187" t="s">
        <v>71</v>
      </c>
      <c r="C9" s="188">
        <v>0</v>
      </c>
      <c r="D9" s="189"/>
      <c r="E9" s="188">
        <v>0</v>
      </c>
      <c r="F9" s="190"/>
      <c r="G9" s="187">
        <f t="shared" si="0"/>
        <v>0</v>
      </c>
    </row>
    <row r="10" spans="1:7" s="150" customFormat="1" ht="29.25" customHeight="1">
      <c r="A10" s="186">
        <v>6</v>
      </c>
      <c r="B10" s="187" t="s">
        <v>72</v>
      </c>
      <c r="C10" s="188">
        <v>23900.59</v>
      </c>
      <c r="D10" s="189"/>
      <c r="E10" s="188">
        <v>41903.47</v>
      </c>
      <c r="F10" s="190" t="s">
        <v>308</v>
      </c>
      <c r="G10" s="187">
        <f>ROUND(E10,0)</f>
        <v>41903</v>
      </c>
    </row>
    <row r="11" spans="1:7" s="150" customFormat="1" ht="29.25" customHeight="1">
      <c r="A11" s="186">
        <v>7</v>
      </c>
      <c r="B11" s="187" t="s">
        <v>78</v>
      </c>
      <c r="C11" s="188">
        <v>42279.63</v>
      </c>
      <c r="D11" s="189"/>
      <c r="E11" s="188">
        <v>42207.67</v>
      </c>
      <c r="F11" s="191"/>
      <c r="G11" s="190">
        <f>ROUND(E11,0)</f>
        <v>42208</v>
      </c>
    </row>
    <row r="12" spans="1:7" s="150" customFormat="1" ht="29.25" customHeight="1">
      <c r="A12" s="186">
        <v>8</v>
      </c>
      <c r="B12" s="187" t="s">
        <v>73</v>
      </c>
      <c r="C12" s="188">
        <v>42279.63</v>
      </c>
      <c r="D12" s="189"/>
      <c r="E12" s="188">
        <v>42207.67</v>
      </c>
      <c r="F12" s="191"/>
      <c r="G12" s="190">
        <f>ROUND(E12,0)</f>
        <v>42208</v>
      </c>
    </row>
    <row r="13" spans="1:7" s="150" customFormat="1" ht="29.25" customHeight="1">
      <c r="A13" s="186">
        <v>9</v>
      </c>
      <c r="B13" s="187" t="s">
        <v>74</v>
      </c>
      <c r="C13" s="188">
        <v>509906.98</v>
      </c>
      <c r="D13" s="189"/>
      <c r="E13" s="188">
        <v>510729</v>
      </c>
      <c r="F13" s="190"/>
      <c r="G13" s="187">
        <f t="shared" si="0"/>
        <v>510729</v>
      </c>
    </row>
    <row r="14" spans="1:7" s="150" customFormat="1" ht="29.25" customHeight="1">
      <c r="A14" s="186">
        <v>10</v>
      </c>
      <c r="B14" s="187" t="s">
        <v>75</v>
      </c>
      <c r="C14" s="188">
        <v>0</v>
      </c>
      <c r="D14" s="189"/>
      <c r="E14" s="188">
        <v>0</v>
      </c>
      <c r="F14" s="190"/>
      <c r="G14" s="187">
        <f t="shared" si="0"/>
        <v>0</v>
      </c>
    </row>
    <row r="15" spans="1:7" ht="15" customHeight="1">
      <c r="A15" s="180"/>
      <c r="B15" s="181"/>
      <c r="C15" s="182"/>
      <c r="D15" s="184"/>
      <c r="E15" s="182"/>
      <c r="F15" s="181"/>
      <c r="G15" s="181"/>
    </row>
    <row r="16" spans="1:7" ht="15" customHeight="1">
      <c r="A16" s="180"/>
      <c r="B16" s="181" t="s">
        <v>76</v>
      </c>
      <c r="C16" s="185"/>
      <c r="D16" s="181" t="s">
        <v>76</v>
      </c>
      <c r="E16" s="185"/>
      <c r="F16" s="181"/>
      <c r="G16" s="181"/>
    </row>
    <row r="17" spans="1:16" ht="15" customHeight="1">
      <c r="A17" s="180"/>
      <c r="B17" s="181" t="s">
        <v>60</v>
      </c>
      <c r="C17" s="185"/>
      <c r="D17" s="181" t="s">
        <v>93</v>
      </c>
      <c r="E17" s="185"/>
      <c r="F17" s="181"/>
      <c r="G17" s="181"/>
    </row>
    <row r="18" spans="1:16" ht="15.75">
      <c r="C18" s="98"/>
      <c r="D18" s="95"/>
      <c r="E18" s="98"/>
    </row>
    <row r="19" spans="1:16" ht="15.75">
      <c r="C19" s="98"/>
      <c r="D19" s="95"/>
      <c r="E19" s="98"/>
    </row>
    <row r="25" spans="1:16">
      <c r="P25" s="94" t="s">
        <v>102</v>
      </c>
    </row>
    <row r="27" spans="1:16" ht="15.75">
      <c r="B27" s="95"/>
      <c r="C27" s="98"/>
    </row>
  </sheetData>
  <phoneticPr fontId="7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>
    <oddFooter>&amp;L&amp;"Arial,Regular"&amp;F,  &amp;A&amp;R&amp;"Arial,Regular"Printed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Receipts</vt:lpstr>
      <vt:lpstr>Payments</vt:lpstr>
      <vt:lpstr>Interest &amp; transfers</vt:lpstr>
      <vt:lpstr>Reconciliation</vt:lpstr>
      <vt:lpstr>Fixed Assets</vt:lpstr>
      <vt:lpstr>Annual Return</vt:lpstr>
      <vt:lpstr>Payments!Print_Area</vt:lpstr>
      <vt:lpstr>Reconciliation!Print_Area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for APC</dc:title>
  <dc:creator>Sean</dc:creator>
  <cp:lastModifiedBy>Sean Arble</cp:lastModifiedBy>
  <cp:lastPrinted>2015-05-08T11:32:07Z</cp:lastPrinted>
  <dcterms:created xsi:type="dcterms:W3CDTF">1997-04-04T13:59:56Z</dcterms:created>
  <dcterms:modified xsi:type="dcterms:W3CDTF">2017-04-09T11:55:24Z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1518509652</vt:i4>
  </property>
  <property fmtid="{D5CDD505-2E9C-101B-9397-08002B2CF9AE}" pid="3" name="_EmailSubject">
    <vt:lpwstr>spreadsheet</vt:lpwstr>
  </property>
  <property fmtid="{D5CDD505-2E9C-101B-9397-08002B2CF9AE}" pid="4" name="_AuthorEmail">
    <vt:lpwstr>pat@worcscalc.org.uk</vt:lpwstr>
  </property>
  <property fmtid="{D5CDD505-2E9C-101B-9397-08002B2CF9AE}" pid="5" name="_AuthorEmailDisplayName">
    <vt:lpwstr>pat@worcscalc.org.uk</vt:lpwstr>
  </property>
  <property fmtid="{D5CDD505-2E9C-101B-9397-08002B2CF9AE}" pid="6" name="_ReviewingToolsShownOnce">
    <vt:lpwstr/>
  </property>
  <property fmtid="{D5CDD505-2E9C-101B-9397-08002B2CF9AE}" pid="7" name="_MarkAsFinal">
    <vt:bool>true</vt:bool>
  </property>
</Properties>
</file>